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filterPrivacy="1" codeName="ThisWorkbook" autoCompressPictures="0"/>
  <xr:revisionPtr revIDLastSave="0" documentId="8_{64963212-C6ED-4F92-8B36-9968104C3DC7}" xr6:coauthVersionLast="47" xr6:coauthVersionMax="47" xr10:uidLastSave="{00000000-0000-0000-0000-000000000000}"/>
  <bookViews>
    <workbookView xWindow="-120" yWindow="-120" windowWidth="29040" windowHeight="15720" tabRatio="788" xr2:uid="{00000000-000D-0000-FFFF-FFFF00000000}"/>
  </bookViews>
  <sheets>
    <sheet name="Enero" sheetId="14" r:id="rId1"/>
    <sheet name="Febrero" sheetId="15" r:id="rId2"/>
    <sheet name="Marzo" sheetId="16" r:id="rId3"/>
    <sheet name="Abril" sheetId="17" r:id="rId4"/>
    <sheet name="Mayo" sheetId="18" r:id="rId5"/>
    <sheet name="Junio" sheetId="19" r:id="rId6"/>
    <sheet name="Julio" sheetId="20" r:id="rId7"/>
    <sheet name="Agosto" sheetId="21" r:id="rId8"/>
    <sheet name="Septiembre" sheetId="22" r:id="rId9"/>
    <sheet name="Octubre" sheetId="23" r:id="rId10"/>
    <sheet name="Noviembre" sheetId="24" r:id="rId11"/>
    <sheet name="Diciembre" sheetId="25" r:id="rId12"/>
  </sheets>
  <definedNames>
    <definedName name="CalendarYear">Enero!$K$2</definedName>
    <definedName name="ColumnTitleRegion1..H12.1">Enero!$B$2</definedName>
    <definedName name="ColumnTitleRegion1..H12.10">Octubre!$B$2</definedName>
    <definedName name="ColumnTitleRegion1..H12.11">Noviembre!$B$2</definedName>
    <definedName name="ColumnTitleRegion1..H12.12">Diciembre!$B$2</definedName>
    <definedName name="ColumnTitleRegion1..H12.2">Febrero!$B$2</definedName>
    <definedName name="ColumnTitleRegion1..H12.3">Marzo!$B$2</definedName>
    <definedName name="ColumnTitleRegion1..H12.4">Abril!$B$2</definedName>
    <definedName name="ColumnTitleRegion1..H12.5">Mayo!$B$2</definedName>
    <definedName name="ColumnTitleRegion1..H12.6">Junio!$B$2</definedName>
    <definedName name="ColumnTitleRegion1..H12.7">Julio!$B$2</definedName>
    <definedName name="ColumnTitleRegion1..H12.8">Agosto!$B$2</definedName>
    <definedName name="ColumnTitleRegion1..H12.9">Septiembre!$B$2</definedName>
    <definedName name="ColumnTitleRegion2..C14.1">Enero!$B$2</definedName>
    <definedName name="ColumnTitleRegion2..C14.10">Octubre!$B$2</definedName>
    <definedName name="ColumnTitleRegion2..C14.11">Noviembre!$B$2</definedName>
    <definedName name="ColumnTitleRegion2..C14.12">Diciembre!$B$2</definedName>
    <definedName name="ColumnTitleRegion2..C14.2">Febrero!$B$2</definedName>
    <definedName name="ColumnTitleRegion2..C14.3">Marzo!$B$2</definedName>
    <definedName name="ColumnTitleRegion2..C14.4">Abril!$B$2</definedName>
    <definedName name="ColumnTitleRegion2..C14.5">Mayo!$B$2</definedName>
    <definedName name="ColumnTitleRegion2..C14.6">Junio!$B$2</definedName>
    <definedName name="ColumnTitleRegion2..C14.7">Julio!$B$2</definedName>
    <definedName name="ColumnTitleRegion2..C14.8">Agosto!$B$2</definedName>
    <definedName name="ColumnTitleRegion2..C14.9">Septiembre!$B$2</definedName>
    <definedName name="DaysAndWeeks">{0,1,2,3,4,5,6} + {0;1;2;3;4;5}*7</definedName>
    <definedName name="RowTitleRegion1..K3">Enero!$J$2</definedName>
    <definedName name="WeekStart">Enero!$K$3</definedName>
    <definedName name="_xlnm.Print_Area" localSheetId="0">Enero!$A$1:$H$14</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3" i="19" l="1" a="1"/>
  <c r="C3" i="19" s="1"/>
  <c r="B1" i="25"/>
  <c r="B1" i="24"/>
  <c r="B1" i="23"/>
  <c r="B1" i="22"/>
  <c r="B1" i="21"/>
  <c r="B1" i="20"/>
  <c r="B1" i="19"/>
  <c r="B1" i="18"/>
  <c r="B1" i="17"/>
  <c r="B1" i="16"/>
  <c r="B1" i="15"/>
  <c r="B1" i="14"/>
  <c r="B3" i="19" l="1"/>
  <c r="H3" i="19"/>
  <c r="F3" i="19"/>
  <c r="E3" i="19"/>
  <c r="D3" i="19"/>
  <c r="G3" i="19"/>
  <c r="B13" i="25" a="1"/>
  <c r="C13" i="25" s="1"/>
  <c r="B11" i="25" a="1"/>
  <c r="H11" i="25" s="1"/>
  <c r="B9" i="25" a="1"/>
  <c r="G9" i="25" s="1"/>
  <c r="B7" i="25" a="1"/>
  <c r="G7" i="25" s="1"/>
  <c r="B5" i="25" a="1"/>
  <c r="H5" i="25" s="1"/>
  <c r="B3" i="25" a="1"/>
  <c r="G3" i="25" s="1"/>
  <c r="B13" i="24" a="1"/>
  <c r="C13" i="24" s="1"/>
  <c r="B11" i="24" a="1"/>
  <c r="H11" i="24" s="1"/>
  <c r="B9" i="24" a="1"/>
  <c r="G9" i="24" s="1"/>
  <c r="B7" i="24" a="1"/>
  <c r="G7" i="24" s="1"/>
  <c r="B5" i="24" a="1"/>
  <c r="H5" i="24" s="1"/>
  <c r="B3" i="24" a="1"/>
  <c r="G3" i="24" s="1"/>
  <c r="B13" i="23" a="1"/>
  <c r="C13" i="23" s="1"/>
  <c r="B11" i="23" a="1"/>
  <c r="H11" i="23" s="1"/>
  <c r="B9" i="23" a="1"/>
  <c r="G9" i="23" s="1"/>
  <c r="B7" i="23" a="1"/>
  <c r="G7" i="23" s="1"/>
  <c r="B5" i="23" a="1"/>
  <c r="H5" i="23" s="1"/>
  <c r="B3" i="23" a="1"/>
  <c r="G3" i="23" s="1"/>
  <c r="B13" i="22" a="1"/>
  <c r="C13" i="22" s="1"/>
  <c r="B11" i="22" a="1"/>
  <c r="H11" i="22" s="1"/>
  <c r="B9" i="22" a="1"/>
  <c r="G9" i="22" s="1"/>
  <c r="B7" i="22" a="1"/>
  <c r="H7" i="22" s="1"/>
  <c r="B5" i="22" a="1"/>
  <c r="G5" i="22" s="1"/>
  <c r="B3" i="22" a="1"/>
  <c r="H3" i="22" s="1"/>
  <c r="B13" i="21" a="1"/>
  <c r="C13" i="21" s="1"/>
  <c r="B11" i="21" a="1"/>
  <c r="H11" i="21" s="1"/>
  <c r="B9" i="21" a="1"/>
  <c r="G9" i="21" s="1"/>
  <c r="B7" i="21" a="1"/>
  <c r="G7" i="21" s="1"/>
  <c r="B5" i="21" a="1"/>
  <c r="H5" i="21" s="1"/>
  <c r="B3" i="21" a="1"/>
  <c r="G3" i="21" s="1"/>
  <c r="B13" i="20" a="1"/>
  <c r="C13" i="20" s="1"/>
  <c r="B11" i="20" a="1"/>
  <c r="H11" i="20" s="1"/>
  <c r="B9" i="20" a="1"/>
  <c r="G9" i="20" s="1"/>
  <c r="B7" i="20" a="1"/>
  <c r="H7" i="20" s="1"/>
  <c r="B5" i="20" a="1"/>
  <c r="G5" i="20" s="1"/>
  <c r="B3" i="20" a="1"/>
  <c r="E3" i="20" s="1"/>
  <c r="B13" i="19" a="1"/>
  <c r="C13" i="19" s="1"/>
  <c r="B11" i="19" a="1"/>
  <c r="H11" i="19" s="1"/>
  <c r="B9" i="19" a="1"/>
  <c r="G9" i="19" s="1"/>
  <c r="B7" i="19" a="1"/>
  <c r="H7" i="19" s="1"/>
  <c r="B5" i="19" a="1"/>
  <c r="G5" i="19" s="1"/>
  <c r="B13" i="18" a="1"/>
  <c r="C13" i="18" s="1"/>
  <c r="B11" i="18" a="1"/>
  <c r="G11" i="18" s="1"/>
  <c r="B9" i="18" a="1"/>
  <c r="G9" i="18" s="1"/>
  <c r="B7" i="18" a="1"/>
  <c r="G7" i="18" s="1"/>
  <c r="B5" i="18" a="1"/>
  <c r="G5" i="18" s="1"/>
  <c r="B3" i="18" a="1"/>
  <c r="G3" i="18" s="1"/>
  <c r="B13" i="17" a="1"/>
  <c r="B13" i="17" s="1"/>
  <c r="B11" i="17" a="1"/>
  <c r="G11" i="17" s="1"/>
  <c r="B9" i="17" a="1"/>
  <c r="H9" i="17" s="1"/>
  <c r="B7" i="17" a="1"/>
  <c r="H7" i="17" s="1"/>
  <c r="B5" i="17" a="1"/>
  <c r="G5" i="17" s="1"/>
  <c r="B3" i="17" a="1"/>
  <c r="H3" i="17" s="1"/>
  <c r="B13" i="16" a="1"/>
  <c r="C13" i="16" s="1"/>
  <c r="B11" i="16" a="1"/>
  <c r="H11" i="16" s="1"/>
  <c r="B9" i="16" a="1"/>
  <c r="G9" i="16" s="1"/>
  <c r="B7" i="16" a="1"/>
  <c r="H7" i="16" s="1"/>
  <c r="B5" i="16" a="1"/>
  <c r="G5" i="16" s="1"/>
  <c r="B3" i="16" a="1"/>
  <c r="H3" i="16" s="1"/>
  <c r="B13" i="15" a="1"/>
  <c r="C13" i="15" s="1"/>
  <c r="B11" i="15" a="1"/>
  <c r="H11" i="15" s="1"/>
  <c r="B9" i="15" a="1"/>
  <c r="G9" i="15" s="1"/>
  <c r="B7" i="15" a="1"/>
  <c r="H7" i="15" s="1"/>
  <c r="B5" i="15" a="1"/>
  <c r="G5" i="15" s="1"/>
  <c r="B3" i="15" a="1"/>
  <c r="H3" i="15" s="1"/>
  <c r="B7" i="18" l="1"/>
  <c r="B3" i="18"/>
  <c r="B11" i="18"/>
  <c r="F3" i="18"/>
  <c r="F7" i="18"/>
  <c r="F11" i="18"/>
  <c r="D5" i="18"/>
  <c r="H5" i="18"/>
  <c r="D9" i="18"/>
  <c r="H9" i="18"/>
  <c r="D3" i="18"/>
  <c r="H3" i="18"/>
  <c r="B5" i="18"/>
  <c r="F5" i="18"/>
  <c r="D7" i="18"/>
  <c r="H7" i="18"/>
  <c r="B9" i="18"/>
  <c r="F9" i="18"/>
  <c r="D11" i="18"/>
  <c r="H11" i="18"/>
  <c r="B13" i="18"/>
  <c r="C5" i="25"/>
  <c r="E5" i="25"/>
  <c r="G5" i="25"/>
  <c r="C11" i="25"/>
  <c r="E11" i="25"/>
  <c r="G11" i="25"/>
  <c r="B3" i="25"/>
  <c r="D3" i="25"/>
  <c r="F3" i="25"/>
  <c r="H3" i="25"/>
  <c r="B5" i="25"/>
  <c r="D5" i="25"/>
  <c r="F5" i="25"/>
  <c r="B7" i="25"/>
  <c r="D7" i="25"/>
  <c r="F7" i="25"/>
  <c r="H7" i="25"/>
  <c r="B9" i="25"/>
  <c r="D9" i="25"/>
  <c r="F9" i="25"/>
  <c r="H9" i="25"/>
  <c r="B11" i="25"/>
  <c r="D11" i="25"/>
  <c r="F11" i="25"/>
  <c r="B13" i="25"/>
  <c r="C3" i="25"/>
  <c r="E3" i="25"/>
  <c r="C7" i="25"/>
  <c r="E7" i="25"/>
  <c r="C9" i="25"/>
  <c r="E9" i="25"/>
  <c r="C5" i="24"/>
  <c r="E5" i="24"/>
  <c r="G5" i="24"/>
  <c r="C11" i="24"/>
  <c r="E11" i="24"/>
  <c r="G11" i="24"/>
  <c r="B3" i="24"/>
  <c r="D3" i="24"/>
  <c r="F3" i="24"/>
  <c r="H3" i="24"/>
  <c r="B5" i="24"/>
  <c r="D5" i="24"/>
  <c r="F5" i="24"/>
  <c r="B7" i="24"/>
  <c r="D7" i="24"/>
  <c r="F7" i="24"/>
  <c r="H7" i="24"/>
  <c r="B9" i="24"/>
  <c r="D9" i="24"/>
  <c r="F9" i="24"/>
  <c r="H9" i="24"/>
  <c r="B11" i="24"/>
  <c r="D11" i="24"/>
  <c r="F11" i="24"/>
  <c r="B13" i="24"/>
  <c r="C3" i="24"/>
  <c r="E3" i="24"/>
  <c r="C7" i="24"/>
  <c r="E7" i="24"/>
  <c r="C9" i="24"/>
  <c r="E9" i="24"/>
  <c r="C5" i="23"/>
  <c r="E5" i="23"/>
  <c r="G5" i="23"/>
  <c r="C11" i="23"/>
  <c r="E11" i="23"/>
  <c r="G11" i="23"/>
  <c r="B3" i="23"/>
  <c r="D3" i="23"/>
  <c r="F3" i="23"/>
  <c r="H3" i="23"/>
  <c r="B5" i="23"/>
  <c r="D5" i="23"/>
  <c r="F5" i="23"/>
  <c r="B7" i="23"/>
  <c r="D7" i="23"/>
  <c r="F7" i="23"/>
  <c r="H7" i="23"/>
  <c r="B9" i="23"/>
  <c r="D9" i="23"/>
  <c r="F9" i="23"/>
  <c r="H9" i="23"/>
  <c r="B11" i="23"/>
  <c r="D11" i="23"/>
  <c r="F11" i="23"/>
  <c r="B13" i="23"/>
  <c r="C3" i="23"/>
  <c r="E3" i="23"/>
  <c r="C7" i="23"/>
  <c r="E7" i="23"/>
  <c r="C9" i="23"/>
  <c r="E9" i="23"/>
  <c r="C3" i="22"/>
  <c r="E3" i="22"/>
  <c r="G3" i="22"/>
  <c r="C7" i="22"/>
  <c r="E7" i="22"/>
  <c r="G7" i="22"/>
  <c r="C11" i="22"/>
  <c r="E11" i="22"/>
  <c r="G11" i="22"/>
  <c r="B3" i="22"/>
  <c r="D3" i="22"/>
  <c r="F3" i="22"/>
  <c r="B5" i="22"/>
  <c r="D5" i="22"/>
  <c r="F5" i="22"/>
  <c r="H5" i="22"/>
  <c r="B7" i="22"/>
  <c r="D7" i="22"/>
  <c r="F7" i="22"/>
  <c r="B9" i="22"/>
  <c r="D9" i="22"/>
  <c r="F9" i="22"/>
  <c r="H9" i="22"/>
  <c r="B11" i="22"/>
  <c r="D11" i="22"/>
  <c r="F11" i="22"/>
  <c r="B13" i="22"/>
  <c r="C5" i="22"/>
  <c r="E5" i="22"/>
  <c r="C9" i="22"/>
  <c r="E9" i="22"/>
  <c r="C5" i="21"/>
  <c r="E5" i="21"/>
  <c r="G5" i="21"/>
  <c r="C11" i="21"/>
  <c r="E11" i="21"/>
  <c r="G11" i="21"/>
  <c r="B3" i="21"/>
  <c r="D3" i="21"/>
  <c r="F3" i="21"/>
  <c r="H3" i="21"/>
  <c r="B5" i="21"/>
  <c r="D5" i="21"/>
  <c r="F5" i="21"/>
  <c r="B7" i="21"/>
  <c r="D7" i="21"/>
  <c r="F7" i="21"/>
  <c r="H7" i="21"/>
  <c r="B9" i="21"/>
  <c r="D9" i="21"/>
  <c r="F9" i="21"/>
  <c r="H9" i="21"/>
  <c r="B11" i="21"/>
  <c r="D11" i="21"/>
  <c r="F11" i="21"/>
  <c r="B13" i="21"/>
  <c r="C3" i="21"/>
  <c r="E3" i="21"/>
  <c r="C7" i="21"/>
  <c r="E7" i="21"/>
  <c r="C9" i="21"/>
  <c r="E9" i="21"/>
  <c r="C3" i="20"/>
  <c r="G3" i="20"/>
  <c r="C7" i="20"/>
  <c r="E7" i="20"/>
  <c r="G7" i="20"/>
  <c r="C11" i="20"/>
  <c r="E11" i="20"/>
  <c r="G11" i="20"/>
  <c r="B3" i="20"/>
  <c r="D3" i="20"/>
  <c r="F3" i="20"/>
  <c r="H3" i="20"/>
  <c r="B5" i="20"/>
  <c r="D5" i="20"/>
  <c r="F5" i="20"/>
  <c r="H5" i="20"/>
  <c r="B7" i="20"/>
  <c r="D7" i="20"/>
  <c r="F7" i="20"/>
  <c r="B9" i="20"/>
  <c r="D9" i="20"/>
  <c r="F9" i="20"/>
  <c r="H9" i="20"/>
  <c r="B11" i="20"/>
  <c r="D11" i="20"/>
  <c r="F11" i="20"/>
  <c r="B13" i="20"/>
  <c r="C5" i="20"/>
  <c r="E5" i="20"/>
  <c r="C9" i="20"/>
  <c r="E9" i="20"/>
  <c r="C7" i="19"/>
  <c r="E7" i="19"/>
  <c r="G7" i="19"/>
  <c r="C11" i="19"/>
  <c r="E11" i="19"/>
  <c r="G11" i="19"/>
  <c r="B5" i="19"/>
  <c r="D5" i="19"/>
  <c r="F5" i="19"/>
  <c r="H5" i="19"/>
  <c r="B7" i="19"/>
  <c r="D7" i="19"/>
  <c r="F7" i="19"/>
  <c r="B9" i="19"/>
  <c r="D9" i="19"/>
  <c r="F9" i="19"/>
  <c r="H9" i="19"/>
  <c r="B11" i="19"/>
  <c r="D11" i="19"/>
  <c r="F11" i="19"/>
  <c r="B13" i="19"/>
  <c r="C5" i="19"/>
  <c r="E5" i="19"/>
  <c r="C9" i="19"/>
  <c r="E9" i="19"/>
  <c r="C3" i="18"/>
  <c r="E3" i="18"/>
  <c r="C5" i="18"/>
  <c r="E5" i="18"/>
  <c r="C7" i="18"/>
  <c r="E7" i="18"/>
  <c r="C9" i="18"/>
  <c r="E9" i="18"/>
  <c r="C11" i="18"/>
  <c r="E11" i="18"/>
  <c r="C3" i="17"/>
  <c r="E3" i="17"/>
  <c r="G3" i="17"/>
  <c r="C7" i="17"/>
  <c r="E7" i="17"/>
  <c r="G7" i="17"/>
  <c r="C9" i="17"/>
  <c r="E9" i="17"/>
  <c r="G9" i="17"/>
  <c r="C13" i="17"/>
  <c r="B3" i="17"/>
  <c r="D3" i="17"/>
  <c r="F3" i="17"/>
  <c r="B5" i="17"/>
  <c r="D5" i="17"/>
  <c r="F5" i="17"/>
  <c r="H5" i="17"/>
  <c r="B7" i="17"/>
  <c r="D7" i="17"/>
  <c r="F7" i="17"/>
  <c r="B9" i="17"/>
  <c r="D9" i="17"/>
  <c r="F9" i="17"/>
  <c r="B11" i="17"/>
  <c r="D11" i="17"/>
  <c r="F11" i="17"/>
  <c r="H11" i="17"/>
  <c r="C5" i="17"/>
  <c r="E5" i="17"/>
  <c r="C11" i="17"/>
  <c r="E11" i="17"/>
  <c r="C3" i="16"/>
  <c r="E3" i="16"/>
  <c r="G3" i="16"/>
  <c r="C7" i="16"/>
  <c r="E7" i="16"/>
  <c r="G7" i="16"/>
  <c r="C11" i="16"/>
  <c r="E11" i="16"/>
  <c r="G11" i="16"/>
  <c r="B3" i="16"/>
  <c r="D3" i="16"/>
  <c r="F3" i="16"/>
  <c r="B5" i="16"/>
  <c r="D5" i="16"/>
  <c r="F5" i="16"/>
  <c r="H5" i="16"/>
  <c r="B7" i="16"/>
  <c r="D7" i="16"/>
  <c r="F7" i="16"/>
  <c r="B9" i="16"/>
  <c r="D9" i="16"/>
  <c r="F9" i="16"/>
  <c r="H9" i="16"/>
  <c r="B11" i="16"/>
  <c r="D11" i="16"/>
  <c r="F11" i="16"/>
  <c r="B13" i="16"/>
  <c r="C5" i="16"/>
  <c r="E5" i="16"/>
  <c r="C9" i="16"/>
  <c r="E9" i="16"/>
  <c r="C3" i="15"/>
  <c r="E3" i="15"/>
  <c r="G3" i="15"/>
  <c r="C7" i="15"/>
  <c r="E7" i="15"/>
  <c r="G7" i="15"/>
  <c r="C11" i="15"/>
  <c r="E11" i="15"/>
  <c r="G11" i="15"/>
  <c r="B3" i="15"/>
  <c r="D3" i="15"/>
  <c r="F3" i="15"/>
  <c r="B5" i="15"/>
  <c r="D5" i="15"/>
  <c r="F5" i="15"/>
  <c r="H5" i="15"/>
  <c r="B7" i="15"/>
  <c r="D7" i="15"/>
  <c r="F7" i="15"/>
  <c r="B9" i="15"/>
  <c r="D9" i="15"/>
  <c r="F9" i="15"/>
  <c r="H9" i="15"/>
  <c r="B11" i="15"/>
  <c r="D11" i="15"/>
  <c r="F11" i="15"/>
  <c r="B13" i="15"/>
  <c r="C5" i="15"/>
  <c r="E5" i="15"/>
  <c r="C9" i="15"/>
  <c r="E9" i="15"/>
  <c r="B13" i="14" l="1" a="1"/>
  <c r="C13" i="14" s="1"/>
  <c r="B11" i="14" a="1"/>
  <c r="C11" i="14" s="1"/>
  <c r="B9" i="14" a="1"/>
  <c r="B9" i="14" s="1"/>
  <c r="B7" i="14" a="1"/>
  <c r="B7" i="14" s="1"/>
  <c r="B5" i="14" a="1"/>
  <c r="B5" i="14" s="1"/>
  <c r="B3" i="14" a="1"/>
  <c r="B3" i="14" s="1"/>
  <c r="E5" i="14" l="1"/>
  <c r="G5" i="14"/>
  <c r="C5" i="14"/>
  <c r="G9" i="14"/>
  <c r="E9" i="14"/>
  <c r="C9" i="14"/>
  <c r="H5" i="14"/>
  <c r="F5" i="14"/>
  <c r="D5" i="14"/>
  <c r="G7" i="14"/>
  <c r="C7" i="14"/>
  <c r="H9" i="14"/>
  <c r="F9" i="14"/>
  <c r="D9" i="14"/>
  <c r="E7" i="14"/>
  <c r="B13" i="14"/>
  <c r="H11" i="14"/>
  <c r="F11" i="14"/>
  <c r="D11" i="14"/>
  <c r="B11" i="14"/>
  <c r="G11" i="14"/>
  <c r="E11" i="14"/>
  <c r="H7" i="14"/>
  <c r="F7" i="14"/>
  <c r="D7" i="14"/>
  <c r="G3" i="14"/>
  <c r="E3" i="14"/>
  <c r="C3" i="14"/>
  <c r="H3" i="14"/>
  <c r="F3" i="14"/>
  <c r="D3" i="14"/>
</calcChain>
</file>

<file path=xl/sharedStrings.xml><?xml version="1.0" encoding="utf-8"?>
<sst xmlns="http://schemas.openxmlformats.org/spreadsheetml/2006/main" count="100" uniqueCount="11">
  <si>
    <t>NOTAS</t>
  </si>
  <si>
    <t>CONFIGURACIÓN DEL CALENDARIO</t>
  </si>
  <si>
    <t>AÑO</t>
  </si>
  <si>
    <t>INICIO DE LA SEMANA</t>
  </si>
  <si>
    <t>LUNES</t>
  </si>
  <si>
    <t>MARTES</t>
  </si>
  <si>
    <t>MIERCOLES</t>
  </si>
  <si>
    <t>JUEVES</t>
  </si>
  <si>
    <t>VIERNES</t>
  </si>
  <si>
    <t>SABADO</t>
  </si>
  <si>
    <t>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</si>
</sst>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
  </numFmts>
  <fonts count="26">
    <font>
      <sz val="11"/>
      <color theme="1" tint="0.24994659260841701"/>
      <name val="Sylfaen"/>
      <family val="2"/>
      <scheme val="minor"/>
    </font>
    <font>
      <sz val="11"/>
      <color theme="1"/>
      <name val="Sylfaen"/>
      <family val="2"/>
      <charset val="134"/>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1"/>
      <color rgb="FF006100"/>
      <name val="Sylfaen"/>
      <family val="2"/>
      <charset val="134"/>
      <scheme val="minor"/>
    </font>
    <font>
      <sz val="11"/>
      <color rgb="FF9C0006"/>
      <name val="Sylfaen"/>
      <family val="2"/>
      <charset val="134"/>
      <scheme val="minor"/>
    </font>
    <font>
      <sz val="11"/>
      <color rgb="FF9C5700"/>
      <name val="Sylfaen"/>
      <family val="2"/>
      <charset val="134"/>
      <scheme val="minor"/>
    </font>
    <font>
      <sz val="11"/>
      <color rgb="FF3F3F76"/>
      <name val="Sylfaen"/>
      <family val="2"/>
      <charset val="134"/>
      <scheme val="minor"/>
    </font>
    <font>
      <b/>
      <sz val="11"/>
      <color rgb="FF3F3F3F"/>
      <name val="Sylfaen"/>
      <family val="2"/>
      <charset val="134"/>
      <scheme val="minor"/>
    </font>
    <font>
      <b/>
      <sz val="11"/>
      <color rgb="FFFA7D00"/>
      <name val="Sylfaen"/>
      <family val="2"/>
      <charset val="134"/>
      <scheme val="minor"/>
    </font>
    <font>
      <sz val="11"/>
      <color rgb="FFFA7D00"/>
      <name val="Sylfaen"/>
      <family val="2"/>
      <charset val="134"/>
      <scheme val="minor"/>
    </font>
    <font>
      <b/>
      <sz val="11"/>
      <color theme="0"/>
      <name val="Sylfaen"/>
      <family val="2"/>
      <charset val="134"/>
      <scheme val="minor"/>
    </font>
    <font>
      <sz val="11"/>
      <color rgb="FFFF0000"/>
      <name val="Sylfaen"/>
      <family val="2"/>
      <charset val="134"/>
      <scheme val="minor"/>
    </font>
    <font>
      <i/>
      <sz val="11"/>
      <color rgb="FF7F7F7F"/>
      <name val="Sylfaen"/>
      <family val="2"/>
      <charset val="134"/>
      <scheme val="minor"/>
    </font>
    <font>
      <b/>
      <sz val="11"/>
      <color theme="1"/>
      <name val="Sylfaen"/>
      <family val="2"/>
      <charset val="134"/>
      <scheme val="minor"/>
    </font>
    <font>
      <sz val="11"/>
      <color theme="0"/>
      <name val="Sylfaen"/>
      <family val="2"/>
      <charset val="134"/>
      <scheme val="minor"/>
    </font>
  </fonts>
  <fills count="35">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top"/>
    </xf>
    <xf numFmtId="0" fontId="10" fillId="3" borderId="0" applyNumberFormat="0" applyBorder="0" applyAlignment="0" applyProtection="0"/>
    <xf numFmtId="0" fontId="9"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7" fontId="8" fillId="0" borderId="0" applyFon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0" fontId="12" fillId="6" borderId="0" applyBorder="0" applyProtection="0">
      <alignment horizontal="left" vertical="top" wrapText="1" indent="1"/>
    </xf>
    <xf numFmtId="168" fontId="8" fillId="0" borderId="0">
      <alignment horizontal="left" indent="1"/>
    </xf>
    <xf numFmtId="0" fontId="11" fillId="6" borderId="0" applyNumberFormat="0" applyFont="0" applyBorder="0" applyAlignment="0">
      <alignment horizontal="left" vertical="center" indent="1"/>
    </xf>
    <xf numFmtId="0" fontId="7" fillId="0" borderId="0">
      <alignment horizontal="left" indent="1"/>
    </xf>
    <xf numFmtId="0" fontId="9" fillId="0" borderId="0" applyFill="0" applyProtection="0"/>
    <xf numFmtId="0" fontId="13" fillId="0" borderId="0" applyFill="0" applyProtection="0"/>
    <xf numFmtId="0" fontId="14" fillId="7" borderId="0" applyNumberFormat="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4" applyNumberFormat="0" applyAlignment="0" applyProtection="0"/>
    <xf numFmtId="0" fontId="18" fillId="11" borderId="5" applyNumberFormat="0" applyAlignment="0" applyProtection="0"/>
    <xf numFmtId="0" fontId="19" fillId="11" borderId="4" applyNumberFormat="0" applyAlignment="0" applyProtection="0"/>
    <xf numFmtId="0" fontId="20" fillId="0" borderId="6" applyNumberFormat="0" applyFill="0" applyAlignment="0" applyProtection="0"/>
    <xf numFmtId="0" fontId="21" fillId="12" borderId="7" applyNumberFormat="0" applyAlignment="0" applyProtection="0"/>
    <xf numFmtId="0" fontId="22" fillId="0" borderId="0" applyNumberFormat="0" applyFill="0" applyBorder="0" applyAlignment="0" applyProtection="0"/>
    <xf numFmtId="0" fontId="13" fillId="13" borderId="8" applyNumberFormat="0" applyFont="0" applyAlignment="0" applyProtection="0"/>
    <xf numFmtId="0" fontId="23" fillId="0" borderId="0" applyNumberFormat="0" applyFill="0" applyBorder="0" applyAlignment="0" applyProtection="0"/>
    <xf numFmtId="0" fontId="24" fillId="0" borderId="9" applyNumberFormat="0" applyFill="0" applyAlignment="0" applyProtection="0"/>
    <xf numFmtId="0" fontId="1" fillId="14" borderId="0" applyNumberFormat="0" applyBorder="0" applyAlignment="0" applyProtection="0"/>
    <xf numFmtId="0" fontId="1" fillId="15" borderId="0" applyNumberFormat="0" applyBorder="0" applyAlignment="0" applyProtection="0"/>
    <xf numFmtId="0" fontId="25"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5"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5"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5"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21">
    <xf numFmtId="0" fontId="0" fillId="0" borderId="0" xfId="0">
      <alignment vertical="top"/>
    </xf>
    <xf numFmtId="0" fontId="0" fillId="2" borderId="0" xfId="0" applyFill="1">
      <alignment vertical="top"/>
    </xf>
    <xf numFmtId="0" fontId="3" fillId="0" borderId="0" xfId="0" applyFont="1">
      <alignment vertical="top"/>
    </xf>
    <xf numFmtId="0" fontId="9" fillId="2" borderId="0" xfId="2" applyFill="1" applyBorder="1" applyAlignment="1">
      <alignment vertical="center"/>
    </xf>
    <xf numFmtId="0" fontId="6"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6" fillId="2" borderId="0" xfId="5" applyFill="1" applyAlignment="1">
      <alignment horizontal="left" vertical="center"/>
    </xf>
    <xf numFmtId="0" fontId="9" fillId="0" borderId="3" xfId="2" applyFill="1">
      <alignment horizontal="left" vertical="center" indent="1"/>
    </xf>
    <xf numFmtId="0" fontId="7" fillId="0" borderId="0" xfId="14">
      <alignment horizontal="left" indent="1"/>
    </xf>
    <xf numFmtId="0" fontId="13" fillId="0" borderId="0" xfId="16"/>
    <xf numFmtId="0" fontId="0" fillId="6" borderId="0" xfId="13" applyFont="1" applyAlignment="1">
      <alignment vertical="top"/>
    </xf>
    <xf numFmtId="14" fontId="0" fillId="0" borderId="0" xfId="0" applyNumberFormat="1">
      <alignment vertical="top"/>
    </xf>
    <xf numFmtId="168" fontId="8" fillId="0" borderId="0" xfId="12">
      <alignment horizontal="left" indent="1"/>
    </xf>
    <xf numFmtId="168" fontId="8" fillId="6" borderId="0" xfId="13" applyNumberFormat="1" applyFont="1" applyAlignment="1">
      <alignment horizontal="left" wrapText="1" indent="1"/>
    </xf>
    <xf numFmtId="168" fontId="8" fillId="6" borderId="0" xfId="13" applyNumberFormat="1" applyFont="1" applyAlignment="1">
      <alignment horizontal="left" indent="1"/>
    </xf>
    <xf numFmtId="0" fontId="12" fillId="6" borderId="0" xfId="11">
      <alignment horizontal="left" vertical="top" wrapText="1" indent="1"/>
    </xf>
    <xf numFmtId="0" fontId="0" fillId="6" borderId="0" xfId="13" applyFont="1" applyAlignment="1">
      <alignment vertical="top"/>
    </xf>
    <xf numFmtId="0" fontId="9" fillId="2" borderId="0" xfId="15" applyFill="1"/>
    <xf numFmtId="0" fontId="6" fillId="2" borderId="0" xfId="5" applyFill="1" applyBorder="1">
      <alignment vertical="center"/>
    </xf>
    <xf numFmtId="0" fontId="6" fillId="2" borderId="0" xfId="5" applyFill="1" applyBorder="1" applyAlignment="1">
      <alignment horizontal="left" vertical="center"/>
    </xf>
  </cellXfs>
  <cellStyles count="50">
    <cellStyle name="20% — акцент1" xfId="29" builtinId="30" customBuiltin="1"/>
    <cellStyle name="20% — акцент2" xfId="32" builtinId="34" customBuiltin="1"/>
    <cellStyle name="20% — акцент3" xfId="36" builtinId="38" customBuiltin="1"/>
    <cellStyle name="20% — акцент4" xfId="40" builtinId="42" customBuiltin="1"/>
    <cellStyle name="20% — акцент5" xfId="43" builtinId="46" customBuiltin="1"/>
    <cellStyle name="20% — акцент6" xfId="47" builtinId="50" customBuiltin="1"/>
    <cellStyle name="40% — акцент1" xfId="1" builtinId="31" customBuiltin="1"/>
    <cellStyle name="40% — акцент2" xfId="33" builtinId="35" customBuiltin="1"/>
    <cellStyle name="40% — акцент3" xfId="37" builtinId="39" customBuiltin="1"/>
    <cellStyle name="40% — акцент4" xfId="41" builtinId="43" customBuiltin="1"/>
    <cellStyle name="40% — акцент5" xfId="44" builtinId="47" customBuiltin="1"/>
    <cellStyle name="40% — акцент6" xfId="48" builtinId="51" customBuiltin="1"/>
    <cellStyle name="60% — акцент1" xfId="30" builtinId="32" customBuiltin="1"/>
    <cellStyle name="60% — акцент2" xfId="34" builtinId="36" customBuiltin="1"/>
    <cellStyle name="60% — акцент3" xfId="38" builtinId="40" customBuiltin="1"/>
    <cellStyle name="60% — акцент4" xfId="42" builtinId="44" customBuiltin="1"/>
    <cellStyle name="60% — акцент5" xfId="45" builtinId="48" customBuiltin="1"/>
    <cellStyle name="60% — акцент6" xfId="49" builtinId="52" customBuiltin="1"/>
    <cellStyle name="Con bandas" xfId="13" xr:uid="{00000000-0005-0000-0000-000003000000}"/>
    <cellStyle name="Día" xfId="12" xr:uid="{00000000-0005-0000-0000-000008000000}"/>
    <cellStyle name="Entrada de configuración" xfId="14" xr:uid="{00000000-0005-0000-0000-00000F000000}"/>
    <cellStyle name="Акцент1" xfId="3" builtinId="29" customBuiltin="1"/>
    <cellStyle name="Акцент2" xfId="31" builtinId="33" customBuiltin="1"/>
    <cellStyle name="Акцент3" xfId="35" builtinId="37" customBuiltin="1"/>
    <cellStyle name="Акцент4" xfId="39" builtinId="41" customBuiltin="1"/>
    <cellStyle name="Акцент5" xfId="4" builtinId="45" customBuiltin="1"/>
    <cellStyle name="Акцент6" xfId="46" builtinId="49" customBuiltin="1"/>
    <cellStyle name="Ввод " xfId="20" builtinId="20" customBuiltin="1"/>
    <cellStyle name="Вывод" xfId="21" builtinId="21" customBuiltin="1"/>
    <cellStyle name="Вычисление" xfId="22" builtinId="22" customBuiltin="1"/>
    <cellStyle name="Денежный" xfId="8" builtinId="4" customBuiltin="1"/>
    <cellStyle name="Денежный [0]" xfId="9" builtinId="7" customBuiltin="1"/>
    <cellStyle name="Заголовок 1" xfId="2" builtinId="16" customBuiltin="1"/>
    <cellStyle name="Заголовок 2" xfId="15" builtinId="17" customBuiltin="1"/>
    <cellStyle name="Заголовок 3" xfId="16" builtinId="18" customBuiltin="1"/>
    <cellStyle name="Заголовок 4" xfId="11" builtinId="19" customBuiltin="1"/>
    <cellStyle name="Итог" xfId="28" builtinId="25" customBuiltin="1"/>
    <cellStyle name="Контрольная ячейка" xfId="24" builtinId="23" customBuiltin="1"/>
    <cellStyle name="Название" xfId="5" builtinId="15" customBuiltin="1"/>
    <cellStyle name="Нейтральный" xfId="19" builtinId="28" customBuiltin="1"/>
    <cellStyle name="Обычный" xfId="0" builtinId="0" customBuiltin="1"/>
    <cellStyle name="Плохой" xfId="18" builtinId="27" customBuiltin="1"/>
    <cellStyle name="Пояснение" xfId="27" builtinId="53" customBuiltin="1"/>
    <cellStyle name="Примечание" xfId="26" builtinId="10" customBuiltin="1"/>
    <cellStyle name="Процентный" xfId="10" builtinId="5" customBuiltin="1"/>
    <cellStyle name="Связанная ячейка" xfId="23" builtinId="24" customBuiltin="1"/>
    <cellStyle name="Текст предупреждения" xfId="25" builtinId="11" customBuiltin="1"/>
    <cellStyle name="Финансовый" xfId="6" builtinId="3" customBuiltin="1"/>
    <cellStyle name="Финансовый [0]" xfId="7" builtinId="6" customBuiltin="1"/>
    <cellStyle name="Хороший" xfId="17" builtinId="26"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Normal="10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23" customWidth="1"/>
    <col min="11" max="11" width="13.625" customWidth="1"/>
  </cols>
  <sheetData>
    <row r="1" spans="1:11" s="1" customFormat="1" ht="60" customHeight="1">
      <c r="A1"/>
      <c r="B1" s="19" t="str">
        <f>"enero "&amp;"de "&amp;CalendarYear</f>
        <v>enero de 2026</v>
      </c>
      <c r="C1" s="19"/>
      <c r="D1" s="19"/>
      <c r="E1" s="3"/>
      <c r="F1" s="3"/>
      <c r="G1" s="3"/>
      <c r="H1" s="7"/>
      <c r="J1" s="18" t="s">
        <v>1</v>
      </c>
      <c r="K1" s="18"/>
    </row>
    <row r="2" spans="1:11" s="2" customFormat="1" ht="21.75" customHeight="1" thickBot="1">
      <c r="A2"/>
      <c r="B2" s="8" t="s">
        <v>4</v>
      </c>
      <c r="C2" s="8" t="s">
        <v>5</v>
      </c>
      <c r="D2" s="8" t="s">
        <v>6</v>
      </c>
      <c r="E2" s="8" t="s">
        <v>7</v>
      </c>
      <c r="F2" s="8" t="s">
        <v>8</v>
      </c>
      <c r="G2" s="8" t="s">
        <v>9</v>
      </c>
      <c r="H2" s="8" t="s">
        <v>10</v>
      </c>
      <c r="J2" s="10" t="s">
        <v>2</v>
      </c>
      <c r="K2" s="9">
        <v>2026</v>
      </c>
    </row>
    <row r="3" spans="1:11" s="5" customFormat="1" ht="19.5" customHeight="1">
      <c r="A3"/>
      <c r="B3" s="13">
        <f t="array" ref="B3:H3">DaysAndWeeks+DATE(CalendarYear,1,1)-WEEKDAY(DATE(CalendarYear,1,1),(WeekStart="LUNES")+1)+1</f>
        <v>46020</v>
      </c>
      <c r="C3" s="13">
        <v>46021</v>
      </c>
      <c r="D3" s="13">
        <v>46022</v>
      </c>
      <c r="E3" s="13">
        <v>46023</v>
      </c>
      <c r="F3" s="13">
        <v>46024</v>
      </c>
      <c r="G3" s="13">
        <v>46025</v>
      </c>
      <c r="H3" s="13">
        <v>46026</v>
      </c>
      <c r="J3" s="10" t="s">
        <v>3</v>
      </c>
      <c r="K3" s="9" t="s">
        <v>4</v>
      </c>
    </row>
    <row r="4" spans="1:11" ht="57.95" customHeight="1">
      <c r="J4" s="12"/>
    </row>
    <row r="5" spans="1:11" s="5" customFormat="1" ht="19.5" customHeight="1">
      <c r="A5"/>
      <c r="B5" s="14">
        <f t="array" ref="B5:H5">DaysAndWeeks+DATE(CalendarYear,1,1)-WEEKDAY(DATE(CalendarYear,1,1),(WeekStart="LUNES")+1)+8</f>
        <v>46027</v>
      </c>
      <c r="C5" s="14">
        <v>46028</v>
      </c>
      <c r="D5" s="14">
        <v>46029</v>
      </c>
      <c r="E5" s="14">
        <v>46030</v>
      </c>
      <c r="F5" s="14">
        <v>46031</v>
      </c>
      <c r="G5" s="14">
        <v>46032</v>
      </c>
      <c r="H5" s="14">
        <v>46033</v>
      </c>
    </row>
    <row r="6" spans="1:11" ht="57.95" customHeight="1">
      <c r="B6" s="11"/>
      <c r="C6" s="11"/>
      <c r="D6" s="11"/>
      <c r="E6" s="11"/>
      <c r="F6" s="11"/>
      <c r="G6" s="11"/>
      <c r="H6" s="11"/>
      <c r="J6" s="6"/>
    </row>
    <row r="7" spans="1:11" s="5" customFormat="1" ht="19.5" customHeight="1">
      <c r="A7"/>
      <c r="B7" s="13">
        <f t="array" ref="B7:H7">DaysAndWeeks+DATE(CalendarYear,1,1)-WEEKDAY(DATE(CalendarYear,1,1),(WeekStart="LUNES")+1)+15</f>
        <v>46034</v>
      </c>
      <c r="C7" s="13">
        <v>46035</v>
      </c>
      <c r="D7" s="13">
        <v>46036</v>
      </c>
      <c r="E7" s="13">
        <v>46037</v>
      </c>
      <c r="F7" s="13">
        <v>46038</v>
      </c>
      <c r="G7" s="13">
        <v>46039</v>
      </c>
      <c r="H7" s="13">
        <v>46040</v>
      </c>
      <c r="J7" s="6"/>
    </row>
    <row r="8" spans="1:11" ht="57.95" customHeight="1"/>
    <row r="9" spans="1:11" s="5" customFormat="1" ht="19.5" customHeight="1">
      <c r="A9"/>
      <c r="B9" s="14">
        <f t="array" ref="B9:H9">DaysAndWeeks+DATE(CalendarYear,1,1)-WEEKDAY(DATE(CalendarYear,1,1),(WeekStart="LUNES")+1)+22</f>
        <v>46041</v>
      </c>
      <c r="C9" s="14">
        <v>46042</v>
      </c>
      <c r="D9" s="14">
        <v>46043</v>
      </c>
      <c r="E9" s="14">
        <v>46044</v>
      </c>
      <c r="F9" s="14">
        <v>46045</v>
      </c>
      <c r="G9" s="14">
        <v>46046</v>
      </c>
      <c r="H9" s="14">
        <v>46047</v>
      </c>
    </row>
    <row r="10" spans="1:11" ht="57.95" customHeight="1">
      <c r="B10" s="11"/>
      <c r="C10" s="11"/>
      <c r="D10" s="11"/>
      <c r="E10" s="11"/>
      <c r="F10" s="11"/>
      <c r="G10" s="11"/>
      <c r="H10" s="11"/>
    </row>
    <row r="11" spans="1:11" s="5" customFormat="1" ht="19.5" customHeight="1">
      <c r="A11"/>
      <c r="B11" s="13">
        <f t="array" ref="B11:H11">DaysAndWeeks+DATE(CalendarYear,1,1)-WEEKDAY(DATE(CalendarYear,1,1),(WeekStart="LUNES")+1)+29</f>
        <v>46048</v>
      </c>
      <c r="C11" s="13">
        <v>46049</v>
      </c>
      <c r="D11" s="13">
        <v>46050</v>
      </c>
      <c r="E11" s="13">
        <v>46051</v>
      </c>
      <c r="F11" s="13">
        <v>46052</v>
      </c>
      <c r="G11" s="13">
        <v>46053</v>
      </c>
      <c r="H11" s="13">
        <v>46054</v>
      </c>
    </row>
    <row r="12" spans="1:11" ht="57.95" customHeight="1"/>
    <row r="13" spans="1:11" s="5" customFormat="1" ht="19.5" customHeight="1">
      <c r="A13"/>
      <c r="B13" s="14">
        <f t="array" ref="B13:C13">DaysAndWeeks+DATE(CalendarYear,1,1)-WEEKDAY(DATE(CalendarYear,1,1),(WeekStart="LUNES")+1)+36</f>
        <v>46055</v>
      </c>
      <c r="C13" s="14">
        <v>46056</v>
      </c>
      <c r="D13" s="16" t="s">
        <v>0</v>
      </c>
      <c r="E13" s="17"/>
      <c r="F13" s="17"/>
      <c r="G13" s="17"/>
      <c r="H13" s="17"/>
    </row>
    <row r="14" spans="1:11" ht="57.95" customHeight="1">
      <c r="B14" s="11"/>
      <c r="C14" s="11"/>
      <c r="D14" s="16"/>
      <c r="E14" s="17"/>
      <c r="F14" s="17"/>
      <c r="G14" s="17"/>
      <c r="H14" s="17"/>
    </row>
  </sheetData>
  <mergeCells count="4">
    <mergeCell ref="D13:D14"/>
    <mergeCell ref="E13:H14"/>
    <mergeCell ref="J1:K1"/>
    <mergeCell ref="B1:D1"/>
  </mergeCells>
  <phoneticPr fontId="2" type="noConversion"/>
  <conditionalFormatting sqref="B3:G3">
    <cfRule type="expression" dxfId="23" priority="23">
      <formula>DAY(B3)&gt;8</formula>
    </cfRule>
  </conditionalFormatting>
  <conditionalFormatting sqref="B11:H11 B13:C13">
    <cfRule type="expression" dxfId="22" priority="24">
      <formula>AND(DAY(B11)&gt;=1,DAY(B11)&lt;=15)</formula>
    </cfRule>
  </conditionalFormatting>
  <dataValidations count="13">
    <dataValidation type="list" errorStyle="warning" allowBlank="1" showInputMessage="1" showErrorMessage="1" error="Seleccione un día de la lista. Seleccione Cancelar y, después, presione ALT + Flecha abajo para seleccionar el día de la lista desplegable" prompt="Seleccione el día de inicio de la semana en esta celda. Presione ALT + Flecha abajo para abrir la lista desplegable, presione Flecha abajo y después ENTRAR para realizar la selección" sqref="K3" xr:uid="{00000000-0002-0000-0000-000000000000}">
      <formula1>"DOMINGO,LUNES"</formula1>
    </dataValidation>
    <dataValidation allowBlank="1" showInputMessage="1" showErrorMessage="1" prompt="Cree un calendario de un mes personalizado en este libro. Personalice el año y el día de inicio de la semana para todos los meses de esta hoja de cálculo de enero. Cada mes se encuentra en una hoja de cálculo independiente." sqref="A1" xr:uid="{00000000-0002-0000-0000-000001000000}"/>
    <dataValidation allowBlank="1" showInputMessage="1" showErrorMessage="1" prompt="Escriba el año y seleccione el día de inicio del calendario en las celdas siguientes. Estas celdas de configuración del calendario no se imprimirán." sqref="J1:K1" xr:uid="{00000000-0002-0000-0000-000002000000}"/>
    <dataValidation allowBlank="1" showInputMessage="1" showErrorMessage="1" prompt="Escriba el año en la celda a la derecha" sqref="J2" xr:uid="{00000000-0002-0000-0000-000003000000}"/>
    <dataValidation allowBlank="1" showInputMessage="1" showErrorMessage="1" prompt="Seleccione el día de inicio de la semana en la celda a la derecha." sqref="J3" xr:uid="{00000000-0002-0000-0000-000004000000}"/>
    <dataValidation allowBlank="1" showInputMessage="1" showErrorMessage="1" prompt="Escriba el año en esta celda" sqref="K2" xr:uid="{00000000-0002-0000-0000-000005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00000000-0002-0000-0000-000006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000-000007000000}"/>
    <dataValidation allowBlank="1" showInputMessage="1" showErrorMessage="1" prompt="El año de esta celda se actualiza automáticamente según el año especificado en la celda K2. El calendario siguiente incluye fechas de los meses anterior y posterior con un sombreado de fuente más claro." sqref="B1:D1" xr:uid="{00000000-0002-0000-0000-000008000000}"/>
    <dataValidation allowBlank="1" showInputMessage="1" showErrorMessage="1" prompt="El día de la semana se determinará automáticamente" sqref="C2:H2" xr:uid="{00000000-0002-0000-0000-000009000000}"/>
    <dataValidation allowBlank="1" showInputMessage="1" showErrorMessage="1" prompt="Las celdas de esta fila y las filas 6, 8, 10, 12 y 14 son para escribir notas diarias relacionadas con el día natural de la celda anterior." sqref="B4" xr:uid="{00000000-0002-0000-0000-00000A000000}"/>
    <dataValidation allowBlank="1" showInputMessage="1" showErrorMessage="1" prompt="Escriba notas en esta celda." sqref="E13:H14" xr:uid="{00000000-0002-0000-0000-00000B000000}"/>
    <dataValidation allowBlank="1" showInputMessage="1" showErrorMessage="1" prompt="Escriba notas en la celda a la derecha." sqref="D13:D14" xr:uid="{00000000-0002-0000-0000-00000C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0" t="str">
        <f>"octubre "&amp;"de "&amp;CalendarYear</f>
        <v>octubre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DaysAndWeeks+DATE(CalendarYear,10,1)-WEEKDAY(DATE(CalendarYear,10,1),(WeekStart="LUNES")+1)+1</f>
        <v>46293</v>
      </c>
      <c r="C3" s="13">
        <v>46294</v>
      </c>
      <c r="D3" s="13">
        <v>46295</v>
      </c>
      <c r="E3" s="13">
        <v>46296</v>
      </c>
      <c r="F3" s="13">
        <v>46297</v>
      </c>
      <c r="G3" s="13">
        <v>46298</v>
      </c>
      <c r="H3" s="13">
        <v>46299</v>
      </c>
    </row>
    <row r="4" spans="2:8" ht="57.95" customHeight="1"/>
    <row r="5" spans="2:8" ht="19.5" customHeight="1">
      <c r="B5" s="15">
        <f t="array" ref="B5:H5">DaysAndWeeks+DATE(CalendarYear,10,1)-WEEKDAY(DATE(CalendarYear,10,1),(WeekStart="LUNES")+1)+8</f>
        <v>46300</v>
      </c>
      <c r="C5" s="15">
        <v>46301</v>
      </c>
      <c r="D5" s="15">
        <v>46302</v>
      </c>
      <c r="E5" s="15">
        <v>46303</v>
      </c>
      <c r="F5" s="15">
        <v>46304</v>
      </c>
      <c r="G5" s="15">
        <v>46305</v>
      </c>
      <c r="H5" s="15">
        <v>46306</v>
      </c>
    </row>
    <row r="6" spans="2:8" ht="57.95" customHeight="1">
      <c r="B6" s="11"/>
      <c r="C6" s="11"/>
      <c r="D6" s="11"/>
      <c r="E6" s="11"/>
      <c r="F6" s="11"/>
      <c r="G6" s="11"/>
      <c r="H6" s="11"/>
    </row>
    <row r="7" spans="2:8" ht="19.5" customHeight="1">
      <c r="B7" s="13">
        <f t="array" ref="B7:H7">DaysAndWeeks+DATE(CalendarYear,10,1)-WEEKDAY(DATE(CalendarYear,10,1),(WeekStart="LUNES")+1)+15</f>
        <v>46307</v>
      </c>
      <c r="C7" s="13">
        <v>46308</v>
      </c>
      <c r="D7" s="13">
        <v>46309</v>
      </c>
      <c r="E7" s="13">
        <v>46310</v>
      </c>
      <c r="F7" s="13">
        <v>46311</v>
      </c>
      <c r="G7" s="13">
        <v>46312</v>
      </c>
      <c r="H7" s="13">
        <v>46313</v>
      </c>
    </row>
    <row r="8" spans="2:8" ht="57.95" customHeight="1"/>
    <row r="9" spans="2:8" ht="19.5" customHeight="1">
      <c r="B9" s="15">
        <f t="array" ref="B9:H9">DaysAndWeeks+DATE(CalendarYear,10,1)-WEEKDAY(DATE(CalendarYear,10,1),(WeekStart="LUNES")+1)+22</f>
        <v>46314</v>
      </c>
      <c r="C9" s="15">
        <v>46315</v>
      </c>
      <c r="D9" s="15">
        <v>46316</v>
      </c>
      <c r="E9" s="15">
        <v>46317</v>
      </c>
      <c r="F9" s="15">
        <v>46318</v>
      </c>
      <c r="G9" s="15">
        <v>46319</v>
      </c>
      <c r="H9" s="15">
        <v>46320</v>
      </c>
    </row>
    <row r="10" spans="2:8" ht="57.95" customHeight="1">
      <c r="B10" s="11"/>
      <c r="C10" s="11"/>
      <c r="D10" s="11"/>
      <c r="E10" s="11"/>
      <c r="F10" s="11"/>
      <c r="G10" s="11"/>
      <c r="H10" s="11"/>
    </row>
    <row r="11" spans="2:8" ht="19.5" customHeight="1">
      <c r="B11" s="13">
        <f t="array" ref="B11:H11">DaysAndWeeks+DATE(CalendarYear,10,1)-WEEKDAY(DATE(CalendarYear,10,1),(WeekStart="LUNES")+1)+29</f>
        <v>46321</v>
      </c>
      <c r="C11" s="13">
        <v>46322</v>
      </c>
      <c r="D11" s="13">
        <v>46323</v>
      </c>
      <c r="E11" s="13">
        <v>46324</v>
      </c>
      <c r="F11" s="13">
        <v>46325</v>
      </c>
      <c r="G11" s="13">
        <v>46326</v>
      </c>
      <c r="H11" s="13">
        <v>46327</v>
      </c>
    </row>
    <row r="12" spans="2:8" ht="57.95" customHeight="1"/>
    <row r="13" spans="2:8" ht="19.5" customHeight="1">
      <c r="B13" s="15">
        <f t="array" ref="B13:C13">DaysAndWeeks+DATE(CalendarYear,10,1)-WEEKDAY(DATE(CalendarYear,10,1),(WeekStart="LUNES")+1)+36</f>
        <v>46328</v>
      </c>
      <c r="C13" s="15">
        <v>46329</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5" priority="1">
      <formula>DAY(B3)&gt;8</formula>
    </cfRule>
  </conditionalFormatting>
  <conditionalFormatting sqref="B11:H11 B13:C13">
    <cfRule type="expression" dxfId="4" priority="2">
      <formula>AND(DAY(B11)&gt;=1,DAY(B11)&lt;=15)</formula>
    </cfRule>
  </conditionalFormatting>
  <dataValidations count="8">
    <dataValidation allowBlank="1" showInputMessage="1" showErrorMessage="1" prompt="El día de la semana se determinará automáticamente" sqref="C2:H2" xr:uid="{88541BC4-3528-457B-8821-45E72BEDC75B}"/>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900-000001000000}"/>
    <dataValidation allowBlank="1" showInputMessage="1" showErrorMessage="1" prompt="Calendario del mes de octubre" sqref="A1" xr:uid="{00000000-0002-0000-0900-000002000000}"/>
    <dataValidation allowBlank="1" showInputMessage="1" showErrorMessage="1" prompt="Escriba notas en la celda a la derecha." sqref="D13:D14" xr:uid="{00000000-0002-0000-0900-000003000000}"/>
    <dataValidation allowBlank="1" showInputMessage="1" showErrorMessage="1" prompt="Escriba notas en esta celda." sqref="E13:H14" xr:uid="{00000000-0002-0000-0900-000004000000}"/>
    <dataValidation allowBlank="1" showInputMessage="1" showErrorMessage="1" prompt="Las celdas de esta fila y las filas 6, 8, 10, 12 y 14 son para escribir notas diarias relacionadas con el día natural de la celda anterior." sqref="B4" xr:uid="{00000000-0002-0000-09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9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7B7E00FA-50FC-4724-A715-B084D5CFFF0C}"/>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0" t="str">
        <f>"noviembre "&amp;"de "&amp;CalendarYear</f>
        <v>noviembre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DaysAndWeeks+DATE(CalendarYear,11,1)-WEEKDAY(DATE(CalendarYear,11,1),(WeekStart="LUNES")+1)+1</f>
        <v>46321</v>
      </c>
      <c r="C3" s="13">
        <v>46322</v>
      </c>
      <c r="D3" s="13">
        <v>46323</v>
      </c>
      <c r="E3" s="13">
        <v>46324</v>
      </c>
      <c r="F3" s="13">
        <v>46325</v>
      </c>
      <c r="G3" s="13">
        <v>46326</v>
      </c>
      <c r="H3" s="13">
        <v>46327</v>
      </c>
    </row>
    <row r="4" spans="2:8" ht="57.95" customHeight="1"/>
    <row r="5" spans="2:8" ht="19.5" customHeight="1">
      <c r="B5" s="15">
        <f t="array" ref="B5:H5">DaysAndWeeks+DATE(CalendarYear,11,1)-WEEKDAY(DATE(CalendarYear,11,1),(WeekStart="LUNES")+1)+8</f>
        <v>46328</v>
      </c>
      <c r="C5" s="15">
        <v>46329</v>
      </c>
      <c r="D5" s="15">
        <v>46330</v>
      </c>
      <c r="E5" s="15">
        <v>46331</v>
      </c>
      <c r="F5" s="15">
        <v>46332</v>
      </c>
      <c r="G5" s="15">
        <v>46333</v>
      </c>
      <c r="H5" s="15">
        <v>46334</v>
      </c>
    </row>
    <row r="6" spans="2:8" ht="57.95" customHeight="1">
      <c r="B6" s="11"/>
      <c r="C6" s="11"/>
      <c r="D6" s="11"/>
      <c r="E6" s="11"/>
      <c r="F6" s="11"/>
      <c r="G6" s="11"/>
      <c r="H6" s="11"/>
    </row>
    <row r="7" spans="2:8" ht="19.5" customHeight="1">
      <c r="B7" s="13">
        <f t="array" ref="B7:H7">DaysAndWeeks+DATE(CalendarYear,11,1)-WEEKDAY(DATE(CalendarYear,11,1),(WeekStart="LUNES")+1)+15</f>
        <v>46335</v>
      </c>
      <c r="C7" s="13">
        <v>46336</v>
      </c>
      <c r="D7" s="13">
        <v>46337</v>
      </c>
      <c r="E7" s="13">
        <v>46338</v>
      </c>
      <c r="F7" s="13">
        <v>46339</v>
      </c>
      <c r="G7" s="13">
        <v>46340</v>
      </c>
      <c r="H7" s="13">
        <v>46341</v>
      </c>
    </row>
    <row r="8" spans="2:8" ht="57.95" customHeight="1"/>
    <row r="9" spans="2:8" ht="19.5" customHeight="1">
      <c r="B9" s="15">
        <f t="array" ref="B9:H9">DaysAndWeeks+DATE(CalendarYear,11,1)-WEEKDAY(DATE(CalendarYear,11,1),(WeekStart="LUNES")+1)+22</f>
        <v>46342</v>
      </c>
      <c r="C9" s="15">
        <v>46343</v>
      </c>
      <c r="D9" s="15">
        <v>46344</v>
      </c>
      <c r="E9" s="15">
        <v>46345</v>
      </c>
      <c r="F9" s="15">
        <v>46346</v>
      </c>
      <c r="G9" s="15">
        <v>46347</v>
      </c>
      <c r="H9" s="15">
        <v>46348</v>
      </c>
    </row>
    <row r="10" spans="2:8" ht="57.95" customHeight="1">
      <c r="B10" s="11"/>
      <c r="C10" s="11"/>
      <c r="D10" s="11"/>
      <c r="E10" s="11"/>
      <c r="F10" s="11"/>
      <c r="G10" s="11"/>
      <c r="H10" s="11"/>
    </row>
    <row r="11" spans="2:8" ht="19.5" customHeight="1">
      <c r="B11" s="13">
        <f t="array" ref="B11:H11">DaysAndWeeks+DATE(CalendarYear,11,1)-WEEKDAY(DATE(CalendarYear,11,1),(WeekStart="LUNES")+1)+29</f>
        <v>46349</v>
      </c>
      <c r="C11" s="13">
        <v>46350</v>
      </c>
      <c r="D11" s="13">
        <v>46351</v>
      </c>
      <c r="E11" s="13">
        <v>46352</v>
      </c>
      <c r="F11" s="13">
        <v>46353</v>
      </c>
      <c r="G11" s="13">
        <v>46354</v>
      </c>
      <c r="H11" s="13">
        <v>46355</v>
      </c>
    </row>
    <row r="12" spans="2:8" ht="57.95" customHeight="1"/>
    <row r="13" spans="2:8" ht="19.5" customHeight="1">
      <c r="B13" s="15">
        <f t="array" ref="B13:C13">DaysAndWeeks+DATE(CalendarYear,11,1)-WEEKDAY(DATE(CalendarYear,11,1),(WeekStart="LUNES")+1)+36</f>
        <v>46356</v>
      </c>
      <c r="C13" s="15">
        <v>46357</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3" priority="1">
      <formula>DAY(B3)&gt;8</formula>
    </cfRule>
  </conditionalFormatting>
  <conditionalFormatting sqref="B11:H11 B13:C13">
    <cfRule type="expression" dxfId="2" priority="2">
      <formula>AND(DAY(B11)&gt;=1,DAY(B11)&lt;=15)</formula>
    </cfRule>
  </conditionalFormatting>
  <dataValidations count="8">
    <dataValidation allowBlank="1" showInputMessage="1" showErrorMessage="1" prompt="El día de la semana se determinará automáticamente" sqref="C2:H2" xr:uid="{97F67035-CD51-4C94-A774-1DE3F98C6EA2}"/>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A00-000001000000}"/>
    <dataValidation allowBlank="1" showInputMessage="1" showErrorMessage="1" prompt="Calendario del mes de noviembre" sqref="A1" xr:uid="{00000000-0002-0000-0A00-000002000000}"/>
    <dataValidation allowBlank="1" showInputMessage="1" showErrorMessage="1" prompt="Escriba notas en la celda a la derecha." sqref="D13:D14" xr:uid="{00000000-0002-0000-0A00-000003000000}"/>
    <dataValidation allowBlank="1" showInputMessage="1" showErrorMessage="1" prompt="Escriba notas en esta celda." sqref="E13:H14" xr:uid="{00000000-0002-0000-0A00-000004000000}"/>
    <dataValidation allowBlank="1" showInputMessage="1" showErrorMessage="1" prompt="Las celdas de esta fila y las filas 6, 8, 10, 12 y 14 son para escribir notas diarias relacionadas con el día natural de la celda anterior." sqref="B4" xr:uid="{00000000-0002-0000-0A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A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25B72918-654B-4ED7-B30C-47D0A25E0B7A}"/>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s>
  <sheetData>
    <row r="1" spans="2:8" ht="60" customHeight="1">
      <c r="B1" s="20" t="str">
        <f>"diciembre "&amp;"de "&amp;CalendarYear</f>
        <v>diciembre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DaysAndWeeks+DATE(CalendarYear,12,1)-WEEKDAY(DATE(CalendarYear,12,1),(WeekStart="LUNES")+1)+1</f>
        <v>46356</v>
      </c>
      <c r="C3" s="13">
        <v>46357</v>
      </c>
      <c r="D3" s="13">
        <v>46358</v>
      </c>
      <c r="E3" s="13">
        <v>46359</v>
      </c>
      <c r="F3" s="13">
        <v>46360</v>
      </c>
      <c r="G3" s="13">
        <v>46361</v>
      </c>
      <c r="H3" s="13">
        <v>46362</v>
      </c>
    </row>
    <row r="4" spans="2:8" ht="57.95" customHeight="1"/>
    <row r="5" spans="2:8" ht="19.5" customHeight="1">
      <c r="B5" s="15">
        <f t="array" ref="B5:H5">DaysAndWeeks+DATE(CalendarYear,12,1)-WEEKDAY(DATE(CalendarYear,12,1),(WeekStart="LUNES")+1)+8</f>
        <v>46363</v>
      </c>
      <c r="C5" s="15">
        <v>46364</v>
      </c>
      <c r="D5" s="15">
        <v>46365</v>
      </c>
      <c r="E5" s="15">
        <v>46366</v>
      </c>
      <c r="F5" s="15">
        <v>46367</v>
      </c>
      <c r="G5" s="15">
        <v>46368</v>
      </c>
      <c r="H5" s="15">
        <v>46369</v>
      </c>
    </row>
    <row r="6" spans="2:8" ht="57.95" customHeight="1">
      <c r="B6" s="11"/>
      <c r="C6" s="11"/>
      <c r="D6" s="11"/>
      <c r="E6" s="11"/>
      <c r="F6" s="11"/>
      <c r="G6" s="11"/>
      <c r="H6" s="11"/>
    </row>
    <row r="7" spans="2:8" ht="19.5" customHeight="1">
      <c r="B7" s="13">
        <f t="array" ref="B7:H7">DaysAndWeeks+DATE(CalendarYear,12,1)-WEEKDAY(DATE(CalendarYear,12,1),(WeekStart="LUNES")+1)+15</f>
        <v>46370</v>
      </c>
      <c r="C7" s="13">
        <v>46371</v>
      </c>
      <c r="D7" s="13">
        <v>46372</v>
      </c>
      <c r="E7" s="13">
        <v>46373</v>
      </c>
      <c r="F7" s="13">
        <v>46374</v>
      </c>
      <c r="G7" s="13">
        <v>46375</v>
      </c>
      <c r="H7" s="13">
        <v>46376</v>
      </c>
    </row>
    <row r="8" spans="2:8" ht="57.95" customHeight="1"/>
    <row r="9" spans="2:8" ht="19.5" customHeight="1">
      <c r="B9" s="15">
        <f t="array" ref="B9:H9">DaysAndWeeks+DATE(CalendarYear,12,1)-WEEKDAY(DATE(CalendarYear,12,1),(WeekStart="LUNES")+1)+22</f>
        <v>46377</v>
      </c>
      <c r="C9" s="15">
        <v>46378</v>
      </c>
      <c r="D9" s="15">
        <v>46379</v>
      </c>
      <c r="E9" s="15">
        <v>46380</v>
      </c>
      <c r="F9" s="15">
        <v>46381</v>
      </c>
      <c r="G9" s="15">
        <v>46382</v>
      </c>
      <c r="H9" s="15">
        <v>46383</v>
      </c>
    </row>
    <row r="10" spans="2:8" ht="57.95" customHeight="1">
      <c r="B10" s="11"/>
      <c r="C10" s="11"/>
      <c r="D10" s="11"/>
      <c r="E10" s="11"/>
      <c r="F10" s="11"/>
      <c r="G10" s="11"/>
      <c r="H10" s="11"/>
    </row>
    <row r="11" spans="2:8" ht="19.5" customHeight="1">
      <c r="B11" s="13">
        <f t="array" ref="B11:H11">DaysAndWeeks+DATE(CalendarYear,12,1)-WEEKDAY(DATE(CalendarYear,12,1),(WeekStart="LUNES")+1)+29</f>
        <v>46384</v>
      </c>
      <c r="C11" s="13">
        <v>46385</v>
      </c>
      <c r="D11" s="13">
        <v>46386</v>
      </c>
      <c r="E11" s="13">
        <v>46387</v>
      </c>
      <c r="F11" s="13">
        <v>46388</v>
      </c>
      <c r="G11" s="13">
        <v>46389</v>
      </c>
      <c r="H11" s="13">
        <v>46390</v>
      </c>
    </row>
    <row r="12" spans="2:8" ht="57.95" customHeight="1"/>
    <row r="13" spans="2:8" ht="19.5" customHeight="1">
      <c r="B13" s="15">
        <f t="array" ref="B13:C13">DaysAndWeeks+DATE(CalendarYear,12,1)-WEEKDAY(DATE(CalendarYear,12,1),(WeekStart="LUNES")+1)+36</f>
        <v>46391</v>
      </c>
      <c r="C13" s="15">
        <v>46392</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 priority="1">
      <formula>DAY(B3)&gt;8</formula>
    </cfRule>
  </conditionalFormatting>
  <conditionalFormatting sqref="B11:H11 B13:C13">
    <cfRule type="expression" dxfId="0" priority="2">
      <formula>AND(DAY(B11)&gt;=1,DAY(B11)&lt;=15)</formula>
    </cfRule>
  </conditionalFormatting>
  <dataValidations count="8">
    <dataValidation allowBlank="1" showInputMessage="1" showErrorMessage="1" prompt="El día de la semana se determinará automáticamente" sqref="C2:H2" xr:uid="{90DBA4AA-C523-4EC4-813A-5A75ACA7C1A1}"/>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B00-000001000000}"/>
    <dataValidation allowBlank="1" showInputMessage="1" showErrorMessage="1" prompt="Calendario del mes de diciembre" sqref="A1" xr:uid="{00000000-0002-0000-0B00-000002000000}"/>
    <dataValidation allowBlank="1" showInputMessage="1" showErrorMessage="1" prompt="Escriba notas en la celda a la derecha." sqref="D13:D14" xr:uid="{00000000-0002-0000-0B00-000003000000}"/>
    <dataValidation allowBlank="1" showInputMessage="1" showErrorMessage="1" prompt="Escriba notas en esta celda." sqref="E13:H14" xr:uid="{00000000-0002-0000-0B00-000004000000}"/>
    <dataValidation allowBlank="1" showInputMessage="1" showErrorMessage="1" prompt="Las celdas de esta fila y las filas 6, 8, 10, 12 y 14 son para escribir notas diarias relacionadas con el día natural de la celda anterior." sqref="B4" xr:uid="{00000000-0002-0000-0B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B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BED1B92E-068B-4965-839F-DCF17C68313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1:8" s="1" customFormat="1" ht="60" customHeight="1">
      <c r="A1"/>
      <c r="B1" s="20" t="str">
        <f>"febrero "&amp;"de "&amp;CalendarYear</f>
        <v>febrero de 2026</v>
      </c>
      <c r="C1" s="20"/>
      <c r="D1" s="20"/>
      <c r="E1" s="3"/>
      <c r="F1" s="3"/>
      <c r="G1" s="3"/>
      <c r="H1" s="4"/>
    </row>
    <row r="2" spans="1:8" s="2" customFormat="1" ht="21.75" customHeight="1" thickBot="1">
      <c r="A2"/>
      <c r="B2" s="8" t="s">
        <v>4</v>
      </c>
      <c r="C2" s="8" t="s">
        <v>5</v>
      </c>
      <c r="D2" s="8" t="s">
        <v>6</v>
      </c>
      <c r="E2" s="8" t="s">
        <v>7</v>
      </c>
      <c r="F2" s="8" t="s">
        <v>8</v>
      </c>
      <c r="G2" s="8" t="s">
        <v>9</v>
      </c>
      <c r="H2" s="8" t="s">
        <v>10</v>
      </c>
    </row>
    <row r="3" spans="1:8" s="5" customFormat="1" ht="19.5" customHeight="1">
      <c r="A3"/>
      <c r="B3" s="13">
        <f t="array" ref="B3:H3">DaysAndWeeks+DATE(CalendarYear,2,1)-WEEKDAY(DATE(CalendarYear,2,1),(WeekStart="LUNES")+1)+1</f>
        <v>46048</v>
      </c>
      <c r="C3" s="13">
        <v>46049</v>
      </c>
      <c r="D3" s="13">
        <v>46050</v>
      </c>
      <c r="E3" s="13">
        <v>46051</v>
      </c>
      <c r="F3" s="13">
        <v>46052</v>
      </c>
      <c r="G3" s="13">
        <v>46053</v>
      </c>
      <c r="H3" s="13">
        <v>46054</v>
      </c>
    </row>
    <row r="4" spans="1:8" ht="57.95" customHeight="1"/>
    <row r="5" spans="1:8" s="5" customFormat="1" ht="19.5" customHeight="1">
      <c r="A5"/>
      <c r="B5" s="15">
        <f t="array" ref="B5:H5">DaysAndWeeks+DATE(CalendarYear,2,1)-WEEKDAY(DATE(CalendarYear,2,1),(WeekStart="LUNES")+1)+8</f>
        <v>46055</v>
      </c>
      <c r="C5" s="15">
        <v>46056</v>
      </c>
      <c r="D5" s="15">
        <v>46057</v>
      </c>
      <c r="E5" s="15">
        <v>46058</v>
      </c>
      <c r="F5" s="15">
        <v>46059</v>
      </c>
      <c r="G5" s="15">
        <v>46060</v>
      </c>
      <c r="H5" s="15">
        <v>46061</v>
      </c>
    </row>
    <row r="6" spans="1:8" ht="57.95" customHeight="1">
      <c r="B6" s="11"/>
      <c r="C6" s="11"/>
      <c r="D6" s="11"/>
      <c r="E6" s="11"/>
      <c r="F6" s="11"/>
      <c r="G6" s="11"/>
      <c r="H6" s="11"/>
    </row>
    <row r="7" spans="1:8" s="5" customFormat="1" ht="19.5" customHeight="1">
      <c r="A7"/>
      <c r="B7" s="13">
        <f t="array" ref="B7:H7">DaysAndWeeks+DATE(CalendarYear,2,1)-WEEKDAY(DATE(CalendarYear,2,1),(WeekStart="LUNES")+1)+15</f>
        <v>46062</v>
      </c>
      <c r="C7" s="13">
        <v>46063</v>
      </c>
      <c r="D7" s="13">
        <v>46064</v>
      </c>
      <c r="E7" s="13">
        <v>46065</v>
      </c>
      <c r="F7" s="13">
        <v>46066</v>
      </c>
      <c r="G7" s="13">
        <v>46067</v>
      </c>
      <c r="H7" s="13">
        <v>46068</v>
      </c>
    </row>
    <row r="8" spans="1:8" ht="57.95" customHeight="1"/>
    <row r="9" spans="1:8" s="5" customFormat="1" ht="19.5" customHeight="1">
      <c r="A9"/>
      <c r="B9" s="15">
        <f t="array" ref="B9:H9">DaysAndWeeks+DATE(CalendarYear,2,1)-WEEKDAY(DATE(CalendarYear,2,1),(WeekStart="LUNES")+1)+22</f>
        <v>46069</v>
      </c>
      <c r="C9" s="15">
        <v>46070</v>
      </c>
      <c r="D9" s="15">
        <v>46071</v>
      </c>
      <c r="E9" s="15">
        <v>46072</v>
      </c>
      <c r="F9" s="15">
        <v>46073</v>
      </c>
      <c r="G9" s="15">
        <v>46074</v>
      </c>
      <c r="H9" s="15">
        <v>46075</v>
      </c>
    </row>
    <row r="10" spans="1:8" ht="57.95" customHeight="1">
      <c r="B10" s="11"/>
      <c r="C10" s="11"/>
      <c r="D10" s="11"/>
      <c r="E10" s="11"/>
      <c r="F10" s="11"/>
      <c r="G10" s="11"/>
      <c r="H10" s="11"/>
    </row>
    <row r="11" spans="1:8" s="5" customFormat="1" ht="19.5" customHeight="1">
      <c r="A11"/>
      <c r="B11" s="13">
        <f t="array" ref="B11:H11">DaysAndWeeks+DATE(CalendarYear,2,1)-WEEKDAY(DATE(CalendarYear,2,1),(WeekStart="LUNES")+1)+29</f>
        <v>46076</v>
      </c>
      <c r="C11" s="13">
        <v>46077</v>
      </c>
      <c r="D11" s="13">
        <v>46078</v>
      </c>
      <c r="E11" s="13">
        <v>46079</v>
      </c>
      <c r="F11" s="13">
        <v>46080</v>
      </c>
      <c r="G11" s="13">
        <v>46081</v>
      </c>
      <c r="H11" s="13">
        <v>46082</v>
      </c>
    </row>
    <row r="12" spans="1:8" ht="57.95" customHeight="1"/>
    <row r="13" spans="1:8" s="5" customFormat="1" ht="19.5" customHeight="1">
      <c r="A13"/>
      <c r="B13" s="15">
        <f t="array" ref="B13:C13">DaysAndWeeks+DATE(CalendarYear,2,1)-WEEKDAY(DATE(CalendarYear,2,1),(WeekStart="LUNES")+1)+36</f>
        <v>46083</v>
      </c>
      <c r="C13" s="15">
        <v>46084</v>
      </c>
      <c r="D13" s="16" t="s">
        <v>0</v>
      </c>
      <c r="E13" s="17"/>
      <c r="F13" s="17"/>
      <c r="G13" s="17"/>
      <c r="H13" s="17"/>
    </row>
    <row r="14" spans="1:8" ht="57.95" customHeight="1">
      <c r="B14" s="11"/>
      <c r="C14" s="11"/>
      <c r="D14" s="16"/>
      <c r="E14" s="17"/>
      <c r="F14" s="17"/>
      <c r="G14" s="17"/>
      <c r="H14" s="17"/>
    </row>
  </sheetData>
  <mergeCells count="3">
    <mergeCell ref="D13:D14"/>
    <mergeCell ref="E13:H14"/>
    <mergeCell ref="B1:D1"/>
  </mergeCells>
  <conditionalFormatting sqref="B3:G3">
    <cfRule type="expression" dxfId="21" priority="1">
      <formula>DAY(B3)&gt;8</formula>
    </cfRule>
  </conditionalFormatting>
  <conditionalFormatting sqref="B11:H11 B13:C13">
    <cfRule type="expression" dxfId="20" priority="2">
      <formula>AND(DAY(B11)&gt;=1,DAY(B11)&lt;=15)</formula>
    </cfRule>
  </conditionalFormatting>
  <dataValidations count="8">
    <dataValidation allowBlank="1" showInputMessage="1" showErrorMessage="1" prompt="El día de la semana se determinará automáticamente" sqref="C2:H2" xr:uid="{25BA62BE-CEBC-46B8-9235-B3BE269945BA}"/>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1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100-000002000000}"/>
    <dataValidation allowBlank="1" showInputMessage="1" showErrorMessage="1" prompt="Calendario del mes de febrero" sqref="A1" xr:uid="{00000000-0002-0000-0100-000004000000}"/>
    <dataValidation allowBlank="1" showInputMessage="1" showErrorMessage="1" prompt="Escriba notas en la celda a la derecha." sqref="D13:D14" xr:uid="{00000000-0002-0000-0100-000005000000}"/>
    <dataValidation allowBlank="1" showInputMessage="1" showErrorMessage="1" prompt="Escriba notas en esta celda." sqref="E13:H14" xr:uid="{00000000-0002-0000-0100-000006000000}"/>
    <dataValidation allowBlank="1" showInputMessage="1" showErrorMessage="1" prompt="Las celdas de esta fila y las filas 6, 8, 10, 12 y 14 son para escribir notas diarias relacionadas con el día natural de la celda anterior." sqref="B4" xr:uid="{00000000-0002-0000-0100-000007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A9A6626E-F520-4B00-801D-F9B01325D5B9}"/>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zoomScaleNormal="10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"marzo "&amp;"de "&amp;CalendarYear</f>
        <v>marzo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DaysAndWeeks+DATE(CalendarYear,3,1)-WEEKDAY(DATE(CalendarYear,3,1),(WeekStart="LUNES")+1)+1</f>
        <v>46076</v>
      </c>
      <c r="C3" s="13">
        <v>46077</v>
      </c>
      <c r="D3" s="13">
        <v>46078</v>
      </c>
      <c r="E3" s="13">
        <v>46079</v>
      </c>
      <c r="F3" s="13">
        <v>46080</v>
      </c>
      <c r="G3" s="13">
        <v>46081</v>
      </c>
      <c r="H3" s="13">
        <v>46082</v>
      </c>
    </row>
    <row r="4" spans="2:8" ht="57.95" customHeight="1"/>
    <row r="5" spans="2:8" ht="19.5" customHeight="1">
      <c r="B5" s="15">
        <f t="array" ref="B5:H5">DaysAndWeeks+DATE(CalendarYear,3,1)-WEEKDAY(DATE(CalendarYear,3,1),(WeekStart="LUNES")+1)+8</f>
        <v>46083</v>
      </c>
      <c r="C5" s="15">
        <v>46084</v>
      </c>
      <c r="D5" s="15">
        <v>46085</v>
      </c>
      <c r="E5" s="15">
        <v>46086</v>
      </c>
      <c r="F5" s="15">
        <v>46087</v>
      </c>
      <c r="G5" s="15">
        <v>46088</v>
      </c>
      <c r="H5" s="15">
        <v>46089</v>
      </c>
    </row>
    <row r="6" spans="2:8" ht="57.95" customHeight="1">
      <c r="B6" s="11"/>
      <c r="C6" s="11"/>
      <c r="D6" s="11"/>
      <c r="E6" s="11"/>
      <c r="F6" s="11"/>
      <c r="G6" s="11"/>
      <c r="H6" s="11"/>
    </row>
    <row r="7" spans="2:8" ht="19.5" customHeight="1">
      <c r="B7" s="13">
        <f t="array" ref="B7:H7">DaysAndWeeks+DATE(CalendarYear,3,1)-WEEKDAY(DATE(CalendarYear,3,1),(WeekStart="LUNES")+1)+15</f>
        <v>46090</v>
      </c>
      <c r="C7" s="13">
        <v>46091</v>
      </c>
      <c r="D7" s="13">
        <v>46092</v>
      </c>
      <c r="E7" s="13">
        <v>46093</v>
      </c>
      <c r="F7" s="13">
        <v>46094</v>
      </c>
      <c r="G7" s="13">
        <v>46095</v>
      </c>
      <c r="H7" s="13">
        <v>46096</v>
      </c>
    </row>
    <row r="8" spans="2:8" ht="57.95" customHeight="1"/>
    <row r="9" spans="2:8" ht="19.5" customHeight="1">
      <c r="B9" s="15">
        <f t="array" ref="B9:H9">DaysAndWeeks+DATE(CalendarYear,3,1)-WEEKDAY(DATE(CalendarYear,3,1),(WeekStart="LUNES")+1)+22</f>
        <v>46097</v>
      </c>
      <c r="C9" s="15">
        <v>46098</v>
      </c>
      <c r="D9" s="15">
        <v>46099</v>
      </c>
      <c r="E9" s="15">
        <v>46100</v>
      </c>
      <c r="F9" s="15">
        <v>46101</v>
      </c>
      <c r="G9" s="15">
        <v>46102</v>
      </c>
      <c r="H9" s="15">
        <v>46103</v>
      </c>
    </row>
    <row r="10" spans="2:8" ht="57.95" customHeight="1">
      <c r="B10" s="11"/>
      <c r="C10" s="11"/>
      <c r="D10" s="11"/>
      <c r="E10" s="11"/>
      <c r="F10" s="11"/>
      <c r="G10" s="11"/>
      <c r="H10" s="11"/>
    </row>
    <row r="11" spans="2:8" ht="19.5" customHeight="1">
      <c r="B11" s="13">
        <f t="array" ref="B11:H11">DaysAndWeeks+DATE(CalendarYear,3,1)-WEEKDAY(DATE(CalendarYear,3,1),(WeekStart="LUNES")+1)+29</f>
        <v>46104</v>
      </c>
      <c r="C11" s="13">
        <v>46105</v>
      </c>
      <c r="D11" s="13">
        <v>46106</v>
      </c>
      <c r="E11" s="13">
        <v>46107</v>
      </c>
      <c r="F11" s="13">
        <v>46108</v>
      </c>
      <c r="G11" s="13">
        <v>46109</v>
      </c>
      <c r="H11" s="13">
        <v>46110</v>
      </c>
    </row>
    <row r="12" spans="2:8" ht="57.95" customHeight="1"/>
    <row r="13" spans="2:8" ht="19.5" customHeight="1">
      <c r="B13" s="15">
        <f t="array" ref="B13:C13">DaysAndWeeks+DATE(CalendarYear,3,1)-WEEKDAY(DATE(CalendarYear,3,1),(WeekStart="LUNES")+1)+36</f>
        <v>46111</v>
      </c>
      <c r="C13" s="15">
        <v>46112</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9" priority="1">
      <formula>DAY(B3)&gt;8</formula>
    </cfRule>
  </conditionalFormatting>
  <conditionalFormatting sqref="B11:H11 B13:C13">
    <cfRule type="expression" dxfId="18" priority="2">
      <formula>AND(DAY(B11)&gt;=1,DAY(B11)&lt;=15)</formula>
    </cfRule>
  </conditionalFormatting>
  <dataValidations count="8">
    <dataValidation allowBlank="1" showInputMessage="1" showErrorMessage="1" prompt="Las celdas de esta fila y las filas 6, 8, 10, 12 y 14 son para escribir notas diarias relacionadas con el día natural de la celda anterior." sqref="B4" xr:uid="{00000000-0002-0000-0200-000000000000}"/>
    <dataValidation allowBlank="1" showInputMessage="1" showErrorMessage="1" prompt="Escriba notas en esta celda." sqref="E13:H14" xr:uid="{00000000-0002-0000-0200-000001000000}"/>
    <dataValidation allowBlank="1" showInputMessage="1" showErrorMessage="1" prompt="Escriba notas en la celda a la derecha." sqref="D13:D14" xr:uid="{00000000-0002-0000-0200-000002000000}"/>
    <dataValidation allowBlank="1" showInputMessage="1" showErrorMessage="1" prompt="Calendario del mes de marzo" sqref="A1" xr:uid="{00000000-0002-0000-0200-000003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2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200-000005000000}"/>
    <dataValidation allowBlank="1" showInputMessage="1" showErrorMessage="1" prompt="El día de la semana se determinará automáticamente" sqref="C2:H2" xr:uid="{82AFF9A8-8653-4900-930B-89A9A3A48FD4}"/>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0DF9BE41-2599-4AB8-87C9-CC372E32FCDD}"/>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"abril "&amp;"de "&amp;CalendarYear</f>
        <v>abril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DaysAndWeeks+DATE(CalendarYear,4,1)-WEEKDAY(DATE(CalendarYear,4,1),(WeekStart="LUNES")+1)+1</f>
        <v>46111</v>
      </c>
      <c r="C3" s="13">
        <v>46112</v>
      </c>
      <c r="D3" s="13">
        <v>46113</v>
      </c>
      <c r="E3" s="13">
        <v>46114</v>
      </c>
      <c r="F3" s="13">
        <v>46115</v>
      </c>
      <c r="G3" s="13">
        <v>46116</v>
      </c>
      <c r="H3" s="13">
        <v>46117</v>
      </c>
    </row>
    <row r="4" spans="2:8" ht="57.95" customHeight="1"/>
    <row r="5" spans="2:8" ht="19.5" customHeight="1">
      <c r="B5" s="15">
        <f t="array" ref="B5:H5">DaysAndWeeks+DATE(CalendarYear,4,1)-WEEKDAY(DATE(CalendarYear,4,1),(WeekStart="LUNES")+1)+8</f>
        <v>46118</v>
      </c>
      <c r="C5" s="15">
        <v>46119</v>
      </c>
      <c r="D5" s="15">
        <v>46120</v>
      </c>
      <c r="E5" s="15">
        <v>46121</v>
      </c>
      <c r="F5" s="15">
        <v>46122</v>
      </c>
      <c r="G5" s="15">
        <v>46123</v>
      </c>
      <c r="H5" s="15">
        <v>46124</v>
      </c>
    </row>
    <row r="6" spans="2:8" ht="57.95" customHeight="1">
      <c r="B6" s="11"/>
      <c r="C6" s="11"/>
      <c r="D6" s="11"/>
      <c r="E6" s="11"/>
      <c r="F6" s="11"/>
      <c r="G6" s="11"/>
      <c r="H6" s="11"/>
    </row>
    <row r="7" spans="2:8" ht="19.5" customHeight="1">
      <c r="B7" s="13">
        <f t="array" ref="B7:H7">DaysAndWeeks+DATE(CalendarYear,4,1)-WEEKDAY(DATE(CalendarYear,4,1),(WeekStart="LUNES")+1)+15</f>
        <v>46125</v>
      </c>
      <c r="C7" s="13">
        <v>46126</v>
      </c>
      <c r="D7" s="13">
        <v>46127</v>
      </c>
      <c r="E7" s="13">
        <v>46128</v>
      </c>
      <c r="F7" s="13">
        <v>46129</v>
      </c>
      <c r="G7" s="13">
        <v>46130</v>
      </c>
      <c r="H7" s="13">
        <v>46131</v>
      </c>
    </row>
    <row r="8" spans="2:8" ht="57.95" customHeight="1"/>
    <row r="9" spans="2:8" ht="19.5" customHeight="1">
      <c r="B9" s="15">
        <f t="array" ref="B9:H9">DaysAndWeeks+DATE(CalendarYear,4,1)-WEEKDAY(DATE(CalendarYear,4,1),(WeekStart="LUNES")+1)+22</f>
        <v>46132</v>
      </c>
      <c r="C9" s="15">
        <v>46133</v>
      </c>
      <c r="D9" s="15">
        <v>46134</v>
      </c>
      <c r="E9" s="15">
        <v>46135</v>
      </c>
      <c r="F9" s="15">
        <v>46136</v>
      </c>
      <c r="G9" s="15">
        <v>46137</v>
      </c>
      <c r="H9" s="15">
        <v>46138</v>
      </c>
    </row>
    <row r="10" spans="2:8" ht="57.95" customHeight="1">
      <c r="B10" s="11"/>
      <c r="C10" s="11"/>
      <c r="D10" s="11"/>
      <c r="E10" s="11"/>
      <c r="F10" s="11"/>
      <c r="G10" s="11"/>
      <c r="H10" s="11"/>
    </row>
    <row r="11" spans="2:8" ht="19.5" customHeight="1">
      <c r="B11" s="13">
        <f t="array" ref="B11:H11">DaysAndWeeks+DATE(CalendarYear,4,1)-WEEKDAY(DATE(CalendarYear,4,1),(WeekStart="LUNES")+1)+29</f>
        <v>46139</v>
      </c>
      <c r="C11" s="13">
        <v>46140</v>
      </c>
      <c r="D11" s="13">
        <v>46141</v>
      </c>
      <c r="E11" s="13">
        <v>46142</v>
      </c>
      <c r="F11" s="13">
        <v>46143</v>
      </c>
      <c r="G11" s="13">
        <v>46144</v>
      </c>
      <c r="H11" s="13">
        <v>46145</v>
      </c>
    </row>
    <row r="12" spans="2:8" ht="57.95" customHeight="1"/>
    <row r="13" spans="2:8" ht="19.5" customHeight="1">
      <c r="B13" s="15">
        <f t="array" ref="B13:C13">DaysAndWeeks+DATE(CalendarYear,4,1)-WEEKDAY(DATE(CalendarYear,4,1),(WeekStart="LUNES")+1)+36</f>
        <v>46146</v>
      </c>
      <c r="C13" s="15">
        <v>46147</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7" priority="1">
      <formula>DAY(B3)&gt;8</formula>
    </cfRule>
  </conditionalFormatting>
  <conditionalFormatting sqref="B11:H11 B13:C13">
    <cfRule type="expression" dxfId="16" priority="2">
      <formula>AND(DAY(B11)&gt;=1,DAY(B11)&lt;=15)</formula>
    </cfRule>
  </conditionalFormatting>
  <dataValidations count="8">
    <dataValidation allowBlank="1" showInputMessage="1" showErrorMessage="1" prompt="El día de la semana se determinará automáticamente" sqref="C2:H2" xr:uid="{4EB47120-509A-4C4E-8C0D-45C3516205DC}"/>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3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300-000002000000}"/>
    <dataValidation allowBlank="1" showInputMessage="1" showErrorMessage="1" prompt="Calendario del mes de abril" sqref="A1" xr:uid="{00000000-0002-0000-0300-000003000000}"/>
    <dataValidation allowBlank="1" showInputMessage="1" showErrorMessage="1" prompt="Escriba notas en la celda a la derecha." sqref="D13:D14" xr:uid="{00000000-0002-0000-0300-000004000000}"/>
    <dataValidation allowBlank="1" showInputMessage="1" showErrorMessage="1" prompt="Escriba notas en esta celda." sqref="E13:H14" xr:uid="{00000000-0002-0000-0300-000005000000}"/>
    <dataValidation allowBlank="1" showInputMessage="1" showErrorMessage="1" prompt="Las celdas de esta fila y las filas 6, 8, 10, 12 y 14 son para escribir notas diarias relacionadas con el día natural de la celda anterior." sqref="B4" xr:uid="{00000000-0002-0000-03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FD856366-54B2-4D9D-891A-F96DF90B70E8}"/>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"mayo "&amp;"de "&amp;CalendarYear</f>
        <v>mayo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DaysAndWeeks+DATE(CalendarYear,5,1)-WEEKDAY(DATE(CalendarYear,5,1),(WeekStart="LUNES")+1)+1</f>
        <v>46139</v>
      </c>
      <c r="C3" s="13">
        <v>46140</v>
      </c>
      <c r="D3" s="13">
        <v>46141</v>
      </c>
      <c r="E3" s="13">
        <v>46142</v>
      </c>
      <c r="F3" s="13">
        <v>46143</v>
      </c>
      <c r="G3" s="13">
        <v>46144</v>
      </c>
      <c r="H3" s="13">
        <v>46145</v>
      </c>
    </row>
    <row r="4" spans="2:8" ht="57.95" customHeight="1"/>
    <row r="5" spans="2:8" ht="19.5" customHeight="1">
      <c r="B5" s="15">
        <f t="array" ref="B5:H5">DaysAndWeeks+DATE(CalendarYear,5,1)-WEEKDAY(DATE(CalendarYear,5,1),(WeekStart="LUNES")+1)+8</f>
        <v>46146</v>
      </c>
      <c r="C5" s="15">
        <v>46147</v>
      </c>
      <c r="D5" s="15">
        <v>46148</v>
      </c>
      <c r="E5" s="15">
        <v>46149</v>
      </c>
      <c r="F5" s="15">
        <v>46150</v>
      </c>
      <c r="G5" s="15">
        <v>46151</v>
      </c>
      <c r="H5" s="15">
        <v>46152</v>
      </c>
    </row>
    <row r="6" spans="2:8" ht="57.95" customHeight="1">
      <c r="B6" s="11"/>
      <c r="C6" s="11"/>
      <c r="D6" s="11"/>
      <c r="E6" s="11"/>
      <c r="F6" s="11"/>
      <c r="G6" s="11"/>
      <c r="H6" s="11"/>
    </row>
    <row r="7" spans="2:8" ht="19.5" customHeight="1">
      <c r="B7" s="13">
        <f t="array" ref="B7:H7">DaysAndWeeks+DATE(CalendarYear,5,1)-WEEKDAY(DATE(CalendarYear,5,1),(WeekStart="LUNES")+1)+15</f>
        <v>46153</v>
      </c>
      <c r="C7" s="13">
        <v>46154</v>
      </c>
      <c r="D7" s="13">
        <v>46155</v>
      </c>
      <c r="E7" s="13">
        <v>46156</v>
      </c>
      <c r="F7" s="13">
        <v>46157</v>
      </c>
      <c r="G7" s="13">
        <v>46158</v>
      </c>
      <c r="H7" s="13">
        <v>46159</v>
      </c>
    </row>
    <row r="8" spans="2:8" ht="57.95" customHeight="1"/>
    <row r="9" spans="2:8" ht="19.5" customHeight="1">
      <c r="B9" s="15">
        <f t="array" ref="B9:H9">DaysAndWeeks+DATE(CalendarYear,5,1)-WEEKDAY(DATE(CalendarYear,5,1),(WeekStart="LUNES")+1)+22</f>
        <v>46160</v>
      </c>
      <c r="C9" s="15">
        <v>46161</v>
      </c>
      <c r="D9" s="15">
        <v>46162</v>
      </c>
      <c r="E9" s="15">
        <v>46163</v>
      </c>
      <c r="F9" s="15">
        <v>46164</v>
      </c>
      <c r="G9" s="15">
        <v>46165</v>
      </c>
      <c r="H9" s="15">
        <v>46166</v>
      </c>
    </row>
    <row r="10" spans="2:8" ht="57.95" customHeight="1">
      <c r="B10" s="11"/>
      <c r="C10" s="11"/>
      <c r="D10" s="11"/>
      <c r="E10" s="11"/>
      <c r="F10" s="11"/>
      <c r="G10" s="11"/>
      <c r="H10" s="11"/>
    </row>
    <row r="11" spans="2:8" ht="19.5" customHeight="1">
      <c r="B11" s="13">
        <f t="array" ref="B11:H11">DaysAndWeeks+DATE(CalendarYear,5,1)-WEEKDAY(DATE(CalendarYear,5,1),(WeekStart="LUNES")+1)+29</f>
        <v>46167</v>
      </c>
      <c r="C11" s="13">
        <v>46168</v>
      </c>
      <c r="D11" s="13">
        <v>46169</v>
      </c>
      <c r="E11" s="13">
        <v>46170</v>
      </c>
      <c r="F11" s="13">
        <v>46171</v>
      </c>
      <c r="G11" s="13">
        <v>46172</v>
      </c>
      <c r="H11" s="13">
        <v>46173</v>
      </c>
    </row>
    <row r="12" spans="2:8" ht="57.95" customHeight="1"/>
    <row r="13" spans="2:8" ht="19.5" customHeight="1">
      <c r="B13" s="15">
        <f t="array" ref="B13:C13">DaysAndWeeks+DATE(CalendarYear,5,1)-WEEKDAY(DATE(CalendarYear,5,1),(WeekStart="LUNES")+1)+36</f>
        <v>46174</v>
      </c>
      <c r="C13" s="15">
        <v>46175</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5" priority="1">
      <formula>DAY(B3)&gt;8</formula>
    </cfRule>
  </conditionalFormatting>
  <conditionalFormatting sqref="B11:H11 B13:C13">
    <cfRule type="expression" dxfId="14" priority="2">
      <formula>AND(DAY(B11)&gt;=1,DAY(B11)&lt;=15)</formula>
    </cfRule>
  </conditionalFormatting>
  <dataValidations count="8">
    <dataValidation allowBlank="1" showInputMessage="1" showErrorMessage="1" prompt="El día de la semana se determinará automáticamente" sqref="C2:H2" xr:uid="{28E7F7D3-5E59-47AE-B21F-D556A35AD619}"/>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400-000001000000}"/>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400-000002000000}"/>
    <dataValidation allowBlank="1" showInputMessage="1" showErrorMessage="1" prompt="Calendario del mes de mayo" sqref="A1" xr:uid="{00000000-0002-0000-0400-000003000000}"/>
    <dataValidation allowBlank="1" showInputMessage="1" showErrorMessage="1" prompt="Escriba notas en la celda a la derecha." sqref="D13:D14" xr:uid="{00000000-0002-0000-0400-000004000000}"/>
    <dataValidation allowBlank="1" showInputMessage="1" showErrorMessage="1" prompt="Escriba notas en esta celda." sqref="E13:H14" xr:uid="{00000000-0002-0000-0400-000005000000}"/>
    <dataValidation allowBlank="1" showInputMessage="1" showErrorMessage="1" prompt="Las celdas de esta fila y las filas 6, 8, 10, 12 y 14 son para escribir notas diarias relacionadas con el día natural de la celda anterior." sqref="B4" xr:uid="{00000000-0002-0000-04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92006680-2949-41DF-8E3F-94A0F2FDB775}"/>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"junio "&amp;"de "&amp;CalendarYear</f>
        <v>junio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DaysAndWeeks+DATE(CalendarYear,6,1)-WEEKDAY(DATE(CalendarYear,6,1),(WeekStart="LUNES")+1)+1</f>
        <v>46174</v>
      </c>
      <c r="C3" s="13">
        <v>46175</v>
      </c>
      <c r="D3" s="13">
        <v>46176</v>
      </c>
      <c r="E3" s="13">
        <v>46177</v>
      </c>
      <c r="F3" s="13">
        <v>46178</v>
      </c>
      <c r="G3" s="13">
        <v>46179</v>
      </c>
      <c r="H3" s="13">
        <v>46180</v>
      </c>
    </row>
    <row r="4" spans="2:8" ht="57.95" customHeight="1"/>
    <row r="5" spans="2:8" ht="19.5" customHeight="1">
      <c r="B5" s="15">
        <f t="array" ref="B5:H5">DaysAndWeeks+DATE(CalendarYear,6,1)-WEEKDAY(DATE(CalendarYear,6,1),(WeekStart="LUNES")+1)+8</f>
        <v>46181</v>
      </c>
      <c r="C5" s="15">
        <v>46182</v>
      </c>
      <c r="D5" s="15">
        <v>46183</v>
      </c>
      <c r="E5" s="15">
        <v>46184</v>
      </c>
      <c r="F5" s="15">
        <v>46185</v>
      </c>
      <c r="G5" s="15">
        <v>46186</v>
      </c>
      <c r="H5" s="15">
        <v>46187</v>
      </c>
    </row>
    <row r="6" spans="2:8" ht="57.95" customHeight="1">
      <c r="B6" s="11"/>
      <c r="C6" s="11"/>
      <c r="D6" s="11"/>
      <c r="E6" s="11"/>
      <c r="F6" s="11"/>
      <c r="G6" s="11"/>
      <c r="H6" s="11"/>
    </row>
    <row r="7" spans="2:8" ht="19.5" customHeight="1">
      <c r="B7" s="13">
        <f t="array" ref="B7:H7">DaysAndWeeks+DATE(CalendarYear,6,1)-WEEKDAY(DATE(CalendarYear,6,1),(WeekStart="LUNES")+1)+15</f>
        <v>46188</v>
      </c>
      <c r="C7" s="13">
        <v>46189</v>
      </c>
      <c r="D7" s="13">
        <v>46190</v>
      </c>
      <c r="E7" s="13">
        <v>46191</v>
      </c>
      <c r="F7" s="13">
        <v>46192</v>
      </c>
      <c r="G7" s="13">
        <v>46193</v>
      </c>
      <c r="H7" s="13">
        <v>46194</v>
      </c>
    </row>
    <row r="8" spans="2:8" ht="57.95" customHeight="1"/>
    <row r="9" spans="2:8" ht="19.5" customHeight="1">
      <c r="B9" s="15">
        <f t="array" ref="B9:H9">DaysAndWeeks+DATE(CalendarYear,6,1)-WEEKDAY(DATE(CalendarYear,6,1),(WeekStart="LUNES")+1)+22</f>
        <v>46195</v>
      </c>
      <c r="C9" s="15">
        <v>46196</v>
      </c>
      <c r="D9" s="15">
        <v>46197</v>
      </c>
      <c r="E9" s="15">
        <v>46198</v>
      </c>
      <c r="F9" s="15">
        <v>46199</v>
      </c>
      <c r="G9" s="15">
        <v>46200</v>
      </c>
      <c r="H9" s="15">
        <v>46201</v>
      </c>
    </row>
    <row r="10" spans="2:8" ht="57.95" customHeight="1">
      <c r="B10" s="11"/>
      <c r="C10" s="11"/>
      <c r="D10" s="11"/>
      <c r="E10" s="11"/>
      <c r="F10" s="11"/>
      <c r="G10" s="11"/>
      <c r="H10" s="11"/>
    </row>
    <row r="11" spans="2:8" ht="19.5" customHeight="1">
      <c r="B11" s="13">
        <f t="array" ref="B11:H11">DaysAndWeeks+DATE(CalendarYear,6,1)-WEEKDAY(DATE(CalendarYear,6,1),(WeekStart="LUNES")+1)+29</f>
        <v>46202</v>
      </c>
      <c r="C11" s="13">
        <v>46203</v>
      </c>
      <c r="D11" s="13">
        <v>46204</v>
      </c>
      <c r="E11" s="13">
        <v>46205</v>
      </c>
      <c r="F11" s="13">
        <v>46206</v>
      </c>
      <c r="G11" s="13">
        <v>46207</v>
      </c>
      <c r="H11" s="13">
        <v>46208</v>
      </c>
    </row>
    <row r="12" spans="2:8" ht="57.95" customHeight="1"/>
    <row r="13" spans="2:8" ht="19.5" customHeight="1">
      <c r="B13" s="15">
        <f t="array" ref="B13:C13">DaysAndWeeks+DATE(CalendarYear,6,1)-WEEKDAY(DATE(CalendarYear,6,1),(WeekStart="LUNES")+1)+36</f>
        <v>46209</v>
      </c>
      <c r="C13" s="15">
        <v>46210</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3" priority="1">
      <formula>DAY(B3)&gt;8</formula>
    </cfRule>
  </conditionalFormatting>
  <conditionalFormatting sqref="B11:H11 B13:C13">
    <cfRule type="expression" dxfId="12" priority="2">
      <formula>AND(DAY(B11)&gt;=1,DAY(B11)&lt;=15)</formula>
    </cfRule>
  </conditionalFormatting>
  <dataValidations count="8">
    <dataValidation allowBlank="1" showInputMessage="1" showErrorMessage="1" prompt="El día de la semana se determinará automáticamente" sqref="C2:H2" xr:uid="{5E7F5F23-761B-46F7-A9A7-E2AA1A0CF479}"/>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500-000001000000}"/>
    <dataValidation allowBlank="1" showInputMessage="1" showErrorMessage="1" prompt="Calendario del mes de junio" sqref="A1" xr:uid="{00000000-0002-0000-0500-000002000000}"/>
    <dataValidation allowBlank="1" showInputMessage="1" showErrorMessage="1" prompt="Escriba notas en la celda a la derecha." sqref="D13:D14" xr:uid="{00000000-0002-0000-0500-000003000000}"/>
    <dataValidation allowBlank="1" showInputMessage="1" showErrorMessage="1" prompt="Escriba notas en esta celda." sqref="E13:H14" xr:uid="{00000000-0002-0000-0500-000004000000}"/>
    <dataValidation allowBlank="1" showInputMessage="1" showErrorMessage="1" prompt="Las celdas de esta fila y las filas 6, 8, 10, 12 y 14 son para escribir notas diarias relacionadas con el día natural de la celda anterior." sqref="B4" xr:uid="{00000000-0002-0000-05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5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5B7DCBFA-CF64-4D81-B0B2-19D43FC1FE11}"/>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Normal="10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"julio "&amp;"de "&amp;CalendarYear</f>
        <v>julio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DaysAndWeeks+DATE(CalendarYear,7,1)-WEEKDAY(DATE(CalendarYear,7,1),(WeekStart="LUNES")+1)+1</f>
        <v>46202</v>
      </c>
      <c r="C3" s="13">
        <v>46203</v>
      </c>
      <c r="D3" s="13">
        <v>46204</v>
      </c>
      <c r="E3" s="13">
        <v>46205</v>
      </c>
      <c r="F3" s="13">
        <v>46206</v>
      </c>
      <c r="G3" s="13">
        <v>46207</v>
      </c>
      <c r="H3" s="13">
        <v>46208</v>
      </c>
    </row>
    <row r="4" spans="2:8" ht="57.95" customHeight="1"/>
    <row r="5" spans="2:8" ht="19.5" customHeight="1">
      <c r="B5" s="15">
        <f t="array" ref="B5:H5">DaysAndWeeks+DATE(CalendarYear,7,1)-WEEKDAY(DATE(CalendarYear,7,1),(WeekStart="LUNES")+1)+8</f>
        <v>46209</v>
      </c>
      <c r="C5" s="15">
        <v>46210</v>
      </c>
      <c r="D5" s="15">
        <v>46211</v>
      </c>
      <c r="E5" s="15">
        <v>46212</v>
      </c>
      <c r="F5" s="15">
        <v>46213</v>
      </c>
      <c r="G5" s="15">
        <v>46214</v>
      </c>
      <c r="H5" s="15">
        <v>46215</v>
      </c>
    </row>
    <row r="6" spans="2:8" ht="57.95" customHeight="1">
      <c r="B6" s="11"/>
      <c r="C6" s="11"/>
      <c r="D6" s="11"/>
      <c r="E6" s="11"/>
      <c r="F6" s="11"/>
      <c r="G6" s="11"/>
      <c r="H6" s="11"/>
    </row>
    <row r="7" spans="2:8" ht="19.5" customHeight="1">
      <c r="B7" s="13">
        <f t="array" ref="B7:H7">DaysAndWeeks+DATE(CalendarYear,7,1)-WEEKDAY(DATE(CalendarYear,7,1),(WeekStart="LUNES")+1)+15</f>
        <v>46216</v>
      </c>
      <c r="C7" s="13">
        <v>46217</v>
      </c>
      <c r="D7" s="13">
        <v>46218</v>
      </c>
      <c r="E7" s="13">
        <v>46219</v>
      </c>
      <c r="F7" s="13">
        <v>46220</v>
      </c>
      <c r="G7" s="13">
        <v>46221</v>
      </c>
      <c r="H7" s="13">
        <v>46222</v>
      </c>
    </row>
    <row r="8" spans="2:8" ht="57.95" customHeight="1"/>
    <row r="9" spans="2:8" ht="19.5" customHeight="1">
      <c r="B9" s="15">
        <f t="array" ref="B9:H9">DaysAndWeeks+DATE(CalendarYear,7,1)-WEEKDAY(DATE(CalendarYear,7,1),(WeekStart="LUNES")+1)+22</f>
        <v>46223</v>
      </c>
      <c r="C9" s="15">
        <v>46224</v>
      </c>
      <c r="D9" s="15">
        <v>46225</v>
      </c>
      <c r="E9" s="15">
        <v>46226</v>
      </c>
      <c r="F9" s="15">
        <v>46227</v>
      </c>
      <c r="G9" s="15">
        <v>46228</v>
      </c>
      <c r="H9" s="15">
        <v>46229</v>
      </c>
    </row>
    <row r="10" spans="2:8" ht="57.95" customHeight="1">
      <c r="B10" s="11"/>
      <c r="C10" s="11"/>
      <c r="D10" s="11"/>
      <c r="E10" s="11"/>
      <c r="F10" s="11"/>
      <c r="G10" s="11"/>
      <c r="H10" s="11"/>
    </row>
    <row r="11" spans="2:8" ht="19.5" customHeight="1">
      <c r="B11" s="13">
        <f t="array" ref="B11:H11">DaysAndWeeks+DATE(CalendarYear,7,1)-WEEKDAY(DATE(CalendarYear,7,1),(WeekStart="LUNES")+1)+29</f>
        <v>46230</v>
      </c>
      <c r="C11" s="13">
        <v>46231</v>
      </c>
      <c r="D11" s="13">
        <v>46232</v>
      </c>
      <c r="E11" s="13">
        <v>46233</v>
      </c>
      <c r="F11" s="13">
        <v>46234</v>
      </c>
      <c r="G11" s="13">
        <v>46235</v>
      </c>
      <c r="H11" s="13">
        <v>46236</v>
      </c>
    </row>
    <row r="12" spans="2:8" ht="57.95" customHeight="1"/>
    <row r="13" spans="2:8" ht="19.5" customHeight="1">
      <c r="B13" s="15">
        <f t="array" ref="B13:C13">DaysAndWeeks+DATE(CalendarYear,7,1)-WEEKDAY(DATE(CalendarYear,7,1),(WeekStart="LUNES")+1)+36</f>
        <v>46237</v>
      </c>
      <c r="C13" s="15">
        <v>46238</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11" priority="1">
      <formula>DAY(B3)&gt;8</formula>
    </cfRule>
  </conditionalFormatting>
  <conditionalFormatting sqref="B11:H11 B13:C13">
    <cfRule type="expression" dxfId="10" priority="2">
      <formula>AND(DAY(B11)&gt;=1,DAY(B11)&lt;=15)</formula>
    </cfRule>
  </conditionalFormatting>
  <dataValidations count="8">
    <dataValidation allowBlank="1" showInputMessage="1" showErrorMessage="1" prompt="El día de la semana se determinará automáticamente" sqref="C2:H2" xr:uid="{746001E8-2B80-43DA-B33C-494ABDE81FCA}"/>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600-000001000000}"/>
    <dataValidation allowBlank="1" showInputMessage="1" showErrorMessage="1" prompt="Calendario del mes de julio" sqref="A1" xr:uid="{00000000-0002-0000-0600-000002000000}"/>
    <dataValidation allowBlank="1" showInputMessage="1" showErrorMessage="1" prompt="Escriba notas en la celda a la derecha." sqref="D13:D14" xr:uid="{00000000-0002-0000-0600-000003000000}"/>
    <dataValidation allowBlank="1" showInputMessage="1" showErrorMessage="1" prompt="Escriba notas en esta celda." sqref="E13:H14" xr:uid="{00000000-0002-0000-0600-000004000000}"/>
    <dataValidation allowBlank="1" showInputMessage="1" showErrorMessage="1" prompt="Las celdas de esta fila y las filas 6, 8, 10, 12 y 14 son para escribir notas diarias relacionadas con el día natural de la celda anterior." sqref="B4" xr:uid="{00000000-0002-0000-06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600-000006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9066C257-7563-4E9E-8A97-76E35D2EB30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"agosto "&amp;"de "&amp;CalendarYear</f>
        <v>agosto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DaysAndWeeks+DATE(CalendarYear,8,1)-WEEKDAY(DATE(CalendarYear,8,1),(WeekStart="LUNES")+1)+1</f>
        <v>46230</v>
      </c>
      <c r="C3" s="13">
        <v>46231</v>
      </c>
      <c r="D3" s="13">
        <v>46232</v>
      </c>
      <c r="E3" s="13">
        <v>46233</v>
      </c>
      <c r="F3" s="13">
        <v>46234</v>
      </c>
      <c r="G3" s="13">
        <v>46235</v>
      </c>
      <c r="H3" s="13">
        <v>46236</v>
      </c>
    </row>
    <row r="4" spans="2:8" ht="57.95" customHeight="1"/>
    <row r="5" spans="2:8" ht="19.5" customHeight="1">
      <c r="B5" s="15">
        <f t="array" ref="B5:H5">DaysAndWeeks+DATE(CalendarYear,8,1)-WEEKDAY(DATE(CalendarYear,8,1),(WeekStart="LUNES")+1)+8</f>
        <v>46237</v>
      </c>
      <c r="C5" s="15">
        <v>46238</v>
      </c>
      <c r="D5" s="15">
        <v>46239</v>
      </c>
      <c r="E5" s="15">
        <v>46240</v>
      </c>
      <c r="F5" s="15">
        <v>46241</v>
      </c>
      <c r="G5" s="15">
        <v>46242</v>
      </c>
      <c r="H5" s="15">
        <v>46243</v>
      </c>
    </row>
    <row r="6" spans="2:8" ht="57.95" customHeight="1">
      <c r="B6" s="11"/>
      <c r="C6" s="11"/>
      <c r="D6" s="11"/>
      <c r="E6" s="11"/>
      <c r="F6" s="11"/>
      <c r="G6" s="11"/>
      <c r="H6" s="11"/>
    </row>
    <row r="7" spans="2:8" ht="19.5" customHeight="1">
      <c r="B7" s="13">
        <f t="array" ref="B7:H7">DaysAndWeeks+DATE(CalendarYear,8,1)-WEEKDAY(DATE(CalendarYear,8,1),(WeekStart="LUNES")+1)+15</f>
        <v>46244</v>
      </c>
      <c r="C7" s="13">
        <v>46245</v>
      </c>
      <c r="D7" s="13">
        <v>46246</v>
      </c>
      <c r="E7" s="13">
        <v>46247</v>
      </c>
      <c r="F7" s="13">
        <v>46248</v>
      </c>
      <c r="G7" s="13">
        <v>46249</v>
      </c>
      <c r="H7" s="13">
        <v>46250</v>
      </c>
    </row>
    <row r="8" spans="2:8" ht="57.95" customHeight="1"/>
    <row r="9" spans="2:8" ht="19.5" customHeight="1">
      <c r="B9" s="15">
        <f t="array" ref="B9:H9">DaysAndWeeks+DATE(CalendarYear,8,1)-WEEKDAY(DATE(CalendarYear,8,1),(WeekStart="LUNES")+1)+22</f>
        <v>46251</v>
      </c>
      <c r="C9" s="15">
        <v>46252</v>
      </c>
      <c r="D9" s="15">
        <v>46253</v>
      </c>
      <c r="E9" s="15">
        <v>46254</v>
      </c>
      <c r="F9" s="15">
        <v>46255</v>
      </c>
      <c r="G9" s="15">
        <v>46256</v>
      </c>
      <c r="H9" s="15">
        <v>46257</v>
      </c>
    </row>
    <row r="10" spans="2:8" ht="57.95" customHeight="1">
      <c r="B10" s="11"/>
      <c r="C10" s="11"/>
      <c r="D10" s="11"/>
      <c r="E10" s="11"/>
      <c r="F10" s="11"/>
      <c r="G10" s="11"/>
      <c r="H10" s="11"/>
    </row>
    <row r="11" spans="2:8" ht="19.5" customHeight="1">
      <c r="B11" s="13">
        <f t="array" ref="B11:H11">DaysAndWeeks+DATE(CalendarYear,8,1)-WEEKDAY(DATE(CalendarYear,8,1),(WeekStart="LUNES")+1)+29</f>
        <v>46258</v>
      </c>
      <c r="C11" s="13">
        <v>46259</v>
      </c>
      <c r="D11" s="13">
        <v>46260</v>
      </c>
      <c r="E11" s="13">
        <v>46261</v>
      </c>
      <c r="F11" s="13">
        <v>46262</v>
      </c>
      <c r="G11" s="13">
        <v>46263</v>
      </c>
      <c r="H11" s="13">
        <v>46264</v>
      </c>
    </row>
    <row r="12" spans="2:8" ht="57.95" customHeight="1"/>
    <row r="13" spans="2:8" ht="19.5" customHeight="1">
      <c r="B13" s="15">
        <f t="array" ref="B13:C13">DaysAndWeeks+DATE(CalendarYear,8,1)-WEEKDAY(DATE(CalendarYear,8,1),(WeekStart="LUNES")+1)+36</f>
        <v>46265</v>
      </c>
      <c r="C13" s="15">
        <v>46266</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9" priority="1">
      <formula>DAY(B3)&gt;8</formula>
    </cfRule>
  </conditionalFormatting>
  <conditionalFormatting sqref="B11:H11 B13:C13">
    <cfRule type="expression" dxfId="8" priority="2">
      <formula>AND(DAY(B11)&gt;=1,DAY(B11)&lt;=15)</formula>
    </cfRule>
  </conditionalFormatting>
  <dataValidations count="8">
    <dataValidation allowBlank="1" showInputMessage="1" showErrorMessage="1" prompt="El día de la semana se determinará automáticamente" sqref="C2:H2" xr:uid="{FA912E37-D6DA-4EF5-A926-2111D6B79A34}"/>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700-000001000000}"/>
    <dataValidation allowBlank="1" showInputMessage="1" showErrorMessage="1" prompt="Escriba notas en la celda a la derecha." sqref="D13:D14" xr:uid="{00000000-0002-0000-0700-000002000000}"/>
    <dataValidation allowBlank="1" showInputMessage="1" showErrorMessage="1" prompt="Escriba notas en esta celda." sqref="E13:H14" xr:uid="{00000000-0002-0000-0700-000003000000}"/>
    <dataValidation allowBlank="1" showInputMessage="1" showErrorMessage="1" prompt="Las celdas de esta fila y las filas 6, 8, 10, 12 y 14 son para escribir notas diarias relacionadas con el día natural de la celda anterior." sqref="B4" xr:uid="{00000000-0002-0000-0700-000004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700-000005000000}"/>
    <dataValidation allowBlank="1" showInputMessage="1" showErrorMessage="1" prompt="Calendario del mes de agosto" sqref="A1" xr:uid="{00000000-0002-0000-0700-000007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F580D2F7-6863-444E-99D0-885C918C6A84}"/>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workbookViewId="0">
      <selection activeCell="B2" sqref="B2:H2"/>
    </sheetView>
  </sheetViews>
  <sheetFormatPr defaultColWidth="8.75" defaultRowHeight="15"/>
  <cols>
    <col min="1" max="1" width="2.625" customWidth="1"/>
    <col min="2" max="2" width="18.25" customWidth="1"/>
    <col min="3" max="8" width="17.625" customWidth="1"/>
    <col min="9" max="9" width="2.625" customWidth="1"/>
    <col min="10" max="10" width="12" customWidth="1"/>
  </cols>
  <sheetData>
    <row r="1" spans="2:8" ht="60" customHeight="1">
      <c r="B1" s="20" t="str">
        <f>"septiembre "&amp;"de "&amp;CalendarYear</f>
        <v>septiembre de 2026</v>
      </c>
      <c r="C1" s="20"/>
      <c r="D1" s="20"/>
      <c r="E1" s="3"/>
      <c r="F1" s="3"/>
      <c r="G1" s="3"/>
      <c r="H1" s="4"/>
    </row>
    <row r="2" spans="2:8" ht="21.75" customHeight="1" thickBot="1">
      <c r="B2" s="8" t="s">
        <v>4</v>
      </c>
      <c r="C2" s="8" t="s">
        <v>5</v>
      </c>
      <c r="D2" s="8" t="s">
        <v>6</v>
      </c>
      <c r="E2" s="8" t="s">
        <v>7</v>
      </c>
      <c r="F2" s="8" t="s">
        <v>8</v>
      </c>
      <c r="G2" s="8" t="s">
        <v>9</v>
      </c>
      <c r="H2" s="8" t="s">
        <v>10</v>
      </c>
    </row>
    <row r="3" spans="2:8" ht="19.5" customHeight="1">
      <c r="B3" s="13">
        <f t="array" ref="B3:H3">DaysAndWeeks+DATE(CalendarYear,9,1)-WEEKDAY(DATE(CalendarYear,9,1),(WeekStart="LUNES")+1)+1</f>
        <v>46265</v>
      </c>
      <c r="C3" s="13">
        <v>46266</v>
      </c>
      <c r="D3" s="13">
        <v>46267</v>
      </c>
      <c r="E3" s="13">
        <v>46268</v>
      </c>
      <c r="F3" s="13">
        <v>46269</v>
      </c>
      <c r="G3" s="13">
        <v>46270</v>
      </c>
      <c r="H3" s="13">
        <v>46271</v>
      </c>
    </row>
    <row r="4" spans="2:8" ht="57.95" customHeight="1"/>
    <row r="5" spans="2:8" ht="19.5" customHeight="1">
      <c r="B5" s="15">
        <f t="array" ref="B5:H5">DaysAndWeeks+DATE(CalendarYear,9,1)-WEEKDAY(DATE(CalendarYear,9,1),(WeekStart="LUNES")+1)+8</f>
        <v>46272</v>
      </c>
      <c r="C5" s="15">
        <v>46273</v>
      </c>
      <c r="D5" s="15">
        <v>46274</v>
      </c>
      <c r="E5" s="15">
        <v>46275</v>
      </c>
      <c r="F5" s="15">
        <v>46276</v>
      </c>
      <c r="G5" s="15">
        <v>46277</v>
      </c>
      <c r="H5" s="15">
        <v>46278</v>
      </c>
    </row>
    <row r="6" spans="2:8" ht="57.95" customHeight="1">
      <c r="B6" s="11"/>
      <c r="C6" s="11"/>
      <c r="D6" s="11"/>
      <c r="E6" s="11"/>
      <c r="F6" s="11"/>
      <c r="G6" s="11"/>
      <c r="H6" s="11"/>
    </row>
    <row r="7" spans="2:8" ht="19.5" customHeight="1">
      <c r="B7" s="13">
        <f t="array" ref="B7:H7">DaysAndWeeks+DATE(CalendarYear,9,1)-WEEKDAY(DATE(CalendarYear,9,1),(WeekStart="LUNES")+1)+15</f>
        <v>46279</v>
      </c>
      <c r="C7" s="13">
        <v>46280</v>
      </c>
      <c r="D7" s="13">
        <v>46281</v>
      </c>
      <c r="E7" s="13">
        <v>46282</v>
      </c>
      <c r="F7" s="13">
        <v>46283</v>
      </c>
      <c r="G7" s="13">
        <v>46284</v>
      </c>
      <c r="H7" s="13">
        <v>46285</v>
      </c>
    </row>
    <row r="8" spans="2:8" ht="57.95" customHeight="1"/>
    <row r="9" spans="2:8" ht="19.5" customHeight="1">
      <c r="B9" s="15">
        <f t="array" ref="B9:H9">DaysAndWeeks+DATE(CalendarYear,9,1)-WEEKDAY(DATE(CalendarYear,9,1),(WeekStart="LUNES")+1)+22</f>
        <v>46286</v>
      </c>
      <c r="C9" s="15">
        <v>46287</v>
      </c>
      <c r="D9" s="15">
        <v>46288</v>
      </c>
      <c r="E9" s="15">
        <v>46289</v>
      </c>
      <c r="F9" s="15">
        <v>46290</v>
      </c>
      <c r="G9" s="15">
        <v>46291</v>
      </c>
      <c r="H9" s="15">
        <v>46292</v>
      </c>
    </row>
    <row r="10" spans="2:8" ht="57.95" customHeight="1">
      <c r="B10" s="11"/>
      <c r="C10" s="11"/>
      <c r="D10" s="11"/>
      <c r="E10" s="11"/>
      <c r="F10" s="11"/>
      <c r="G10" s="11"/>
      <c r="H10" s="11"/>
    </row>
    <row r="11" spans="2:8" ht="19.5" customHeight="1">
      <c r="B11" s="13">
        <f t="array" ref="B11:H11">DaysAndWeeks+DATE(CalendarYear,9,1)-WEEKDAY(DATE(CalendarYear,9,1),(WeekStart="LUNES")+1)+29</f>
        <v>46293</v>
      </c>
      <c r="C11" s="13">
        <v>46294</v>
      </c>
      <c r="D11" s="13">
        <v>46295</v>
      </c>
      <c r="E11" s="13">
        <v>46296</v>
      </c>
      <c r="F11" s="13">
        <v>46297</v>
      </c>
      <c r="G11" s="13">
        <v>46298</v>
      </c>
      <c r="H11" s="13">
        <v>46299</v>
      </c>
    </row>
    <row r="12" spans="2:8" ht="57.95" customHeight="1"/>
    <row r="13" spans="2:8" ht="19.5" customHeight="1">
      <c r="B13" s="15">
        <f t="array" ref="B13:C13">DaysAndWeeks+DATE(CalendarYear,9,1)-WEEKDAY(DATE(CalendarYear,9,1),(WeekStart="LUNES")+1)+36</f>
        <v>46300</v>
      </c>
      <c r="C13" s="15">
        <v>46301</v>
      </c>
      <c r="D13" s="16" t="s">
        <v>0</v>
      </c>
      <c r="E13" s="17"/>
      <c r="F13" s="17"/>
      <c r="G13" s="17"/>
      <c r="H13" s="17"/>
    </row>
    <row r="14" spans="2:8" ht="57.95" customHeight="1">
      <c r="B14" s="11"/>
      <c r="C14" s="11"/>
      <c r="D14" s="16"/>
      <c r="E14" s="17"/>
      <c r="F14" s="17"/>
      <c r="G14" s="17"/>
      <c r="H14" s="17"/>
    </row>
  </sheetData>
  <mergeCells count="3">
    <mergeCell ref="D13:D14"/>
    <mergeCell ref="E13:H14"/>
    <mergeCell ref="B1:D1"/>
  </mergeCells>
  <conditionalFormatting sqref="B3:G3">
    <cfRule type="expression" dxfId="7" priority="1">
      <formula>DAY(B3)&gt;8</formula>
    </cfRule>
  </conditionalFormatting>
  <conditionalFormatting sqref="B11:H11 B13:C13">
    <cfRule type="expression" dxfId="6" priority="2">
      <formula>AND(DAY(B11)&gt;=1,DAY(B11)&lt;=15)</formula>
    </cfRule>
  </conditionalFormatting>
  <dataValidations count="8">
    <dataValidation allowBlank="1" showInputMessage="1" showErrorMessage="1" prompt="El día de la semana se determinará automáticamente" sqref="C2:H2" xr:uid="{43A00A47-362A-477D-89CB-DB7A4FE91B08}"/>
    <dataValidation allowBlank="1" showInputMessage="1" showErrorMessage="1" prompt="Esta fila y las filas 5, 7, 9, 11 y 13 contienen días naturales de la semana. Si esta celda no contiene el número 1, se trata de un día del mes anterior. Escriba notas en la celda E13." sqref="B3" xr:uid="{00000000-0002-0000-0800-000001000000}"/>
    <dataValidation allowBlank="1" showInputMessage="1" showErrorMessage="1" prompt="Escriba notas en la celda a la derecha." sqref="D13:D14" xr:uid="{00000000-0002-0000-0800-000003000000}"/>
    <dataValidation allowBlank="1" showInputMessage="1" showErrorMessage="1" prompt="Escriba notas en esta celda." sqref="E13:H14" xr:uid="{00000000-0002-0000-0800-000004000000}"/>
    <dataValidation allowBlank="1" showInputMessage="1" showErrorMessage="1" prompt="Las celdas de esta fila y las filas 6, 8, 10, 12 y 14 son para escribir notas diarias relacionadas con el día natural de la celda anterior." sqref="B4" xr:uid="{00000000-0002-0000-0800-000005000000}"/>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D1" xr:uid="{00000000-0002-0000-0800-000006000000}"/>
    <dataValidation allowBlank="1" showInputMessage="1" showErrorMessage="1" prompt="Calendario del mes de septiembre" sqref="A1" xr:uid="{00000000-0002-0000-0800-000007000000}"/>
    <dataValidation allowBlank="1" showInputMessage="1" showErrorMessage="1" prompt="Esta fila contiene los nombres de los días laborables de este calendario. Esta celda contiene el día de inicio de la semana. Para cambiar el día de inicio de la semana, escriba un nuevo día laborable en la celda K3, en esta hoja de cálculo." sqref="B2" xr:uid="{092A58BF-B776-4A39-96CF-30A0CB6FA7B0}"/>
  </dataValidations>
  <printOptions horizontalCentered="1" verticalCentered="1"/>
  <pageMargins left="0.7" right="0.7" top="0.75" bottom="0.75" header="0.3" footer="0.3"/>
  <pageSetup paperSize="9" scale="86"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63C7916D-7FB3-4691-A1B6-3222E75DF6EE}">
  <ds:schemaRefs>
    <ds:schemaRef ds:uri="http://schemas.microsoft.com/sharepoint/v3/contenttype/forms"/>
  </ds:schemaRefs>
</ds:datastoreItem>
</file>

<file path=customXml/itemProps2.xml><?xml version="1.0" encoding="utf-8"?>
<ds:datastoreItem xmlns:ds="http://schemas.openxmlformats.org/officeDocument/2006/customXml" ds:itemID="{C28C587F-F828-449C-8AE2-C4531F43C4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1D3139-A291-4424-AE1F-DA0462A64A41}">
  <ds:schemaRefs>
    <ds:schemaRef ds:uri="http://schemas.microsoft.com/office/2006/documentManagement/types"/>
    <ds:schemaRef ds:uri="230e9df3-be65-4c73-a93b-d1236ebd677e"/>
    <ds:schemaRef ds:uri="http://schemas.openxmlformats.org/package/2006/metadata/core-properties"/>
    <ds:schemaRef ds:uri="http://purl.org/dc/elements/1.1/"/>
    <ds:schemaRef ds:uri="http://schemas.microsoft.com/office/infopath/2007/PartnerControls"/>
    <ds:schemaRef ds:uri="16c05727-aa75-4e4a-9b5f-8a80a1165891"/>
    <ds:schemaRef ds:uri="http://purl.org/dc/terms/"/>
    <ds:schemaRef ds:uri="71af3243-3dd4-4a8d-8c0d-dd76da1f02a5"/>
    <ds:schemaRef ds:uri="http://schemas.microsoft.com/sharepoint/v3"/>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TM02930051</Template>
  <Application>Microsoft Excel</Application>
  <DocSecurity>0</DocSecurity>
  <ScaleCrop>false</ScaleCrop>
  <HeadingPairs>
    <vt:vector size="4" baseType="variant">
      <vt:variant>
        <vt:lpstr>Листы</vt:lpstr>
      </vt:variant>
      <vt:variant>
        <vt:i4>12</vt:i4>
      </vt:variant>
      <vt:variant>
        <vt:lpstr>Именованные диапазоны</vt:lpstr>
      </vt:variant>
      <vt:variant>
        <vt:i4>28</vt:i4>
      </vt:variant>
    </vt:vector>
  </HeadingPairs>
  <TitlesOfParts>
    <vt:vector size="40" baseType="lpstr">
      <vt:lpstr>Enero</vt:lpstr>
      <vt:lpstr>Febrero</vt:lpstr>
      <vt:lpstr>Marzo</vt:lpstr>
      <vt:lpstr>Abril</vt:lpstr>
      <vt:lpstr>Mayo</vt:lpstr>
      <vt:lpstr>Junio</vt:lpstr>
      <vt:lpstr>Julio</vt:lpstr>
      <vt:lpstr>Agosto</vt:lpstr>
      <vt:lpstr>Septiembre</vt:lpstr>
      <vt:lpstr>Octubre</vt:lpstr>
      <vt:lpstr>Noviembre</vt:lpstr>
      <vt:lpstr>Diciembre</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RowTitleRegion1..K3</vt:lpstr>
      <vt:lpstr>WeekStart</vt:lpstr>
      <vt:lpstr>Enero!Область_печати</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2022-12-27T00:24:27Z</dcterms:created>
  <dcterms:modified xsi:type="dcterms:W3CDTF">2025-06-20T19:16:49Z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